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73" firstSheet="7" activeTab="0"/>
  </bookViews>
  <sheets>
    <sheet name="Read Me" sheetId="1" r:id="rId1"/>
    <sheet name="Comparison_Chart" sheetId="2" r:id="rId2"/>
    <sheet name="LoadVsActual_Chart" sheetId="3" r:id="rId3"/>
    <sheet name="ForecastLoadThresholds" sheetId="4" r:id="rId4"/>
    <sheet name="Summary" sheetId="5" r:id="rId5"/>
    <sheet name="O3Ex-CapVsMiss-State_Chart" sheetId="6" r:id="rId6"/>
    <sheet name="ExcByLoad_Chart" sheetId="7" r:id="rId7"/>
    <sheet name="ExcByLoad_Chart (2)" sheetId="8" r:id="rId8"/>
    <sheet name="O3ExcByState" sheetId="9" r:id="rId9"/>
    <sheet name="-" sheetId="10" r:id="rId10"/>
    <sheet name="7Day-Actual-BidIn" sheetId="11" r:id="rId11"/>
    <sheet name="7Day-O3Exc" sheetId="12" r:id="rId12"/>
    <sheet name="O3Ex-CapVsMiss-State" sheetId="13" r:id="rId13"/>
    <sheet name="O3Exc" sheetId="14" r:id="rId14"/>
  </sheets>
  <externalReferences>
    <externalReference r:id="rId17"/>
  </externalReferences>
  <definedNames>
    <definedName name="_xlnm.Print_Area" localSheetId="11">'7Day-O3Exc'!$AA$1:$BA$94</definedName>
    <definedName name="_xlnm.Print_Area" localSheetId="13">'O3Exc'!$L$1:$M$24</definedName>
    <definedName name="_xlnm.Print_Area" localSheetId="0">'Read Me'!$A$1:$A$18</definedName>
    <definedName name="_xlnm.Print_Area" localSheetId="4">'Summary'!$A$1:$Q$57</definedName>
    <definedName name="_xlnm.Print_Titles" localSheetId="13">'O3Exc'!$1:$1</definedName>
  </definedNames>
  <calcPr fullCalcOnLoad="1"/>
</workbook>
</file>

<file path=xl/sharedStrings.xml><?xml version="1.0" encoding="utf-8"?>
<sst xmlns="http://schemas.openxmlformats.org/spreadsheetml/2006/main" count="2075" uniqueCount="243">
  <si>
    <t>Max</t>
  </si>
  <si>
    <t>Min</t>
  </si>
  <si>
    <t>date</t>
  </si>
  <si>
    <t>Average</t>
  </si>
  <si>
    <t>Forecast /Bid-in</t>
  </si>
  <si>
    <t>Actual Useage</t>
  </si>
  <si>
    <t>MAX Day Ahead Forecast</t>
  </si>
  <si>
    <t>Forecast /Actual</t>
  </si>
  <si>
    <t>PJM Mid-Atlantic Region</t>
  </si>
  <si>
    <t>NVA-MA</t>
  </si>
  <si>
    <t>PJM Mid-Atlantic</t>
  </si>
  <si>
    <t>8-Hour Ozone Max Exceedances (ppb)</t>
  </si>
  <si>
    <t>O3 Excd</t>
  </si>
  <si>
    <t>Gen Alert</t>
  </si>
  <si>
    <t>Bid-In Load</t>
  </si>
  <si>
    <t>NVA</t>
  </si>
  <si>
    <t>DC</t>
  </si>
  <si>
    <t>MD</t>
  </si>
  <si>
    <t>PA</t>
  </si>
  <si>
    <t>NJ</t>
  </si>
  <si>
    <t>DE</t>
  </si>
  <si>
    <t>CT</t>
  </si>
  <si>
    <t>MA</t>
  </si>
  <si>
    <t>Ju-Ju-Aug</t>
  </si>
  <si>
    <t>Total No. Days</t>
  </si>
  <si>
    <t>RI</t>
  </si>
  <si>
    <t>NY</t>
  </si>
  <si>
    <t>O3 Exc Days-NVA to MA</t>
  </si>
  <si>
    <t>Ratio: Exc Days to Total Days</t>
  </si>
  <si>
    <t>Y</t>
  </si>
  <si>
    <t>-</t>
  </si>
  <si>
    <r>
      <t xml:space="preserve">No. of ozone exceedance days </t>
    </r>
    <r>
      <rPr>
        <sz val="12"/>
        <color indexed="10"/>
        <rFont val="Arial"/>
        <family val="2"/>
      </rPr>
      <t>captured</t>
    </r>
  </si>
  <si>
    <r>
      <t xml:space="preserve">No. of </t>
    </r>
    <r>
      <rPr>
        <sz val="12"/>
        <color indexed="10"/>
        <rFont val="Arial"/>
        <family val="2"/>
      </rPr>
      <t>false posititve</t>
    </r>
    <r>
      <rPr>
        <sz val="12"/>
        <rFont val="Arial"/>
        <family val="2"/>
      </rPr>
      <t xml:space="preserve"> days</t>
    </r>
  </si>
  <si>
    <r>
      <t xml:space="preserve">No. of ozone exceedance days </t>
    </r>
    <r>
      <rPr>
        <sz val="12"/>
        <color indexed="10"/>
        <rFont val="Arial"/>
        <family val="2"/>
      </rPr>
      <t>NOT captured</t>
    </r>
  </si>
  <si>
    <t>State</t>
  </si>
  <si>
    <t>Monitor</t>
  </si>
  <si>
    <t>Exceedance Month</t>
  </si>
  <si>
    <t>Exceedance Date</t>
  </si>
  <si>
    <t>Exceedance Year</t>
  </si>
  <si>
    <t>Exceedance Value (ppb)</t>
  </si>
  <si>
    <t>Date</t>
  </si>
  <si>
    <t>E. Hartford</t>
  </si>
  <si>
    <t>Middletown</t>
  </si>
  <si>
    <t>McMillan</t>
  </si>
  <si>
    <t>River Terrace</t>
  </si>
  <si>
    <t>Fairhill</t>
  </si>
  <si>
    <t>HU-Beltsville</t>
  </si>
  <si>
    <t>Colliers Mills</t>
  </si>
  <si>
    <t>Bristol</t>
  </si>
  <si>
    <t>Takoma</t>
  </si>
  <si>
    <t>Brandywine</t>
  </si>
  <si>
    <t>Felton (Killens)</t>
  </si>
  <si>
    <t>Lewes</t>
  </si>
  <si>
    <t>Summit Bridge (Lums)</t>
  </si>
  <si>
    <t>Aldino</t>
  </si>
  <si>
    <t>Davidsonville</t>
  </si>
  <si>
    <t>Edgewood</t>
  </si>
  <si>
    <t>Essex</t>
  </si>
  <si>
    <t>Millington</t>
  </si>
  <si>
    <t>PG Equestrian Center</t>
  </si>
  <si>
    <t>Chester</t>
  </si>
  <si>
    <t>Flemington</t>
  </si>
  <si>
    <t>Rider Univ.</t>
  </si>
  <si>
    <t>Allentown</t>
  </si>
  <si>
    <t>Easton</t>
  </si>
  <si>
    <t>Freemansburg</t>
  </si>
  <si>
    <t>Lancaster</t>
  </si>
  <si>
    <t>New Garden (Airport)</t>
  </si>
  <si>
    <t>Norristown</t>
  </si>
  <si>
    <t>Northeast (Airport)</t>
  </si>
  <si>
    <t>Northwest (Roxborough)</t>
  </si>
  <si>
    <t>VA</t>
  </si>
  <si>
    <t>Alexandria</t>
  </si>
  <si>
    <t>Annandale</t>
  </si>
  <si>
    <t>Arlington</t>
  </si>
  <si>
    <t>Franconia</t>
  </si>
  <si>
    <t>McLean</t>
  </si>
  <si>
    <t>Mount Vernon</t>
  </si>
  <si>
    <t>Prince William</t>
  </si>
  <si>
    <t>Frederick Airport</t>
  </si>
  <si>
    <t>Rockville</t>
  </si>
  <si>
    <t>South Carroll</t>
  </si>
  <si>
    <t>Chantilly</t>
  </si>
  <si>
    <t>Loudoun</t>
  </si>
  <si>
    <t>Rutgers Univ.</t>
  </si>
  <si>
    <t>Padonia</t>
  </si>
  <si>
    <t>weekend</t>
  </si>
  <si>
    <t>Susan Wagner</t>
  </si>
  <si>
    <t>Hershey</t>
  </si>
  <si>
    <t>Cornwall</t>
  </si>
  <si>
    <t>Danbury</t>
  </si>
  <si>
    <t>Greenwich</t>
  </si>
  <si>
    <t>Madison</t>
  </si>
  <si>
    <t>New Haven C.</t>
  </si>
  <si>
    <t>Stafford</t>
  </si>
  <si>
    <t>Stratford</t>
  </si>
  <si>
    <t>Westport</t>
  </si>
  <si>
    <t>Chicopee</t>
  </si>
  <si>
    <t>Milton-Blue Hill</t>
  </si>
  <si>
    <t>Ware</t>
  </si>
  <si>
    <t>Bayonne</t>
  </si>
  <si>
    <t>Camden</t>
  </si>
  <si>
    <t>Ramapo</t>
  </si>
  <si>
    <t>Teaneck</t>
  </si>
  <si>
    <t>Botanical Gdn.</t>
  </si>
  <si>
    <t>IS 52</t>
  </si>
  <si>
    <t>White Plains</t>
  </si>
  <si>
    <t>Harrisburg</t>
  </si>
  <si>
    <t>Reading</t>
  </si>
  <si>
    <t>Amherst</t>
  </si>
  <si>
    <t>Haverhill</t>
  </si>
  <si>
    <t>Lynn</t>
  </si>
  <si>
    <t>New-bury</t>
  </si>
  <si>
    <t>Worchester</t>
  </si>
  <si>
    <t>Mt. Ninham</t>
  </si>
  <si>
    <t>Bellefonte</t>
  </si>
  <si>
    <t>Boston-Long Is.</t>
  </si>
  <si>
    <t>Ancora St. Hosp.</t>
  </si>
  <si>
    <t>Clarksboro</t>
  </si>
  <si>
    <t>Monmouth Univ.</t>
  </si>
  <si>
    <t>Fairhaven</t>
  </si>
  <si>
    <t>Southern Maryland</t>
  </si>
  <si>
    <t>Millville</t>
  </si>
  <si>
    <t>Babylon</t>
  </si>
  <si>
    <t>Holtsville</t>
  </si>
  <si>
    <t>Queens College 2</t>
  </si>
  <si>
    <t>Riverhead</t>
  </si>
  <si>
    <t>Southwest (Elmwood)</t>
  </si>
  <si>
    <t>Narragansett</t>
  </si>
  <si>
    <t>Groton</t>
  </si>
  <si>
    <t>Milton - Blue Hill</t>
  </si>
  <si>
    <t>Truro</t>
  </si>
  <si>
    <t>Nacote Creek</t>
  </si>
  <si>
    <t>E. Providence</t>
  </si>
  <si>
    <t>W. Greenwich</t>
  </si>
  <si>
    <t>Martha's Vinyard</t>
  </si>
  <si>
    <t>Barstow / Calvert Co</t>
  </si>
  <si>
    <t>Seaford</t>
  </si>
  <si>
    <t>Hagerstown</t>
  </si>
  <si>
    <t>Furley E.S.  Recreation Center</t>
  </si>
  <si>
    <t>red       &gt;52GW</t>
  </si>
  <si>
    <r>
      <t xml:space="preserve">No. of ozone exceedance days </t>
    </r>
    <r>
      <rPr>
        <sz val="12"/>
        <color indexed="20"/>
        <rFont val="Arial"/>
        <family val="2"/>
      </rPr>
      <t>NOT captured</t>
    </r>
  </si>
  <si>
    <r>
      <t xml:space="preserve">No. of ozone exceedance days </t>
    </r>
    <r>
      <rPr>
        <sz val="12"/>
        <color indexed="53"/>
        <rFont val="Arial"/>
        <family val="2"/>
      </rPr>
      <t>NOT captured</t>
    </r>
  </si>
  <si>
    <r>
      <t xml:space="preserve">No. of ozone exceedance days </t>
    </r>
    <r>
      <rPr>
        <sz val="12"/>
        <color indexed="14"/>
        <rFont val="Arial"/>
        <family val="2"/>
      </rPr>
      <t>NOT captured</t>
    </r>
  </si>
  <si>
    <r>
      <t xml:space="preserve">No. of ozone exceedance days </t>
    </r>
    <r>
      <rPr>
        <sz val="12"/>
        <color indexed="17"/>
        <rFont val="Arial"/>
        <family val="2"/>
      </rPr>
      <t>captured</t>
    </r>
  </si>
  <si>
    <r>
      <t xml:space="preserve">No. of ozone exceedance days </t>
    </r>
    <r>
      <rPr>
        <sz val="12"/>
        <color indexed="17"/>
        <rFont val="Arial"/>
        <family val="2"/>
      </rPr>
      <t>NOT captured</t>
    </r>
  </si>
  <si>
    <r>
      <t xml:space="preserve">No. of ozone exceedance days </t>
    </r>
    <r>
      <rPr>
        <sz val="12"/>
        <color indexed="12"/>
        <rFont val="Arial"/>
        <family val="2"/>
      </rPr>
      <t>captured</t>
    </r>
  </si>
  <si>
    <r>
      <t xml:space="preserve">No. of </t>
    </r>
    <r>
      <rPr>
        <sz val="12"/>
        <color indexed="12"/>
        <rFont val="Arial"/>
        <family val="2"/>
      </rPr>
      <t>false posititve</t>
    </r>
    <r>
      <rPr>
        <sz val="12"/>
        <rFont val="Arial"/>
        <family val="2"/>
      </rPr>
      <t xml:space="preserve"> days</t>
    </r>
  </si>
  <si>
    <r>
      <t xml:space="preserve">No. of ozone exceedance days </t>
    </r>
    <r>
      <rPr>
        <sz val="12"/>
        <color indexed="12"/>
        <rFont val="Arial"/>
        <family val="2"/>
      </rPr>
      <t>NOT captured</t>
    </r>
  </si>
  <si>
    <t>blue      &gt;51  &lt;52 GW</t>
  </si>
  <si>
    <t>green   &gt;50  &lt;51 GW</t>
  </si>
  <si>
    <t>pink      &gt;49  &lt;50 GW</t>
  </si>
  <si>
    <t>orange &gt;48  &lt;49 GW</t>
  </si>
  <si>
    <t>purple  &gt;47  &lt;48 GW</t>
  </si>
  <si>
    <t>black    &lt;47 GW</t>
  </si>
  <si>
    <t>What we are missing and what we are capturing at different power thresholds?</t>
  </si>
  <si>
    <t>Regionally</t>
  </si>
  <si>
    <r>
      <t xml:space="preserve">No. of </t>
    </r>
    <r>
      <rPr>
        <sz val="12"/>
        <color indexed="17"/>
        <rFont val="Arial"/>
        <family val="2"/>
      </rPr>
      <t>false posititve</t>
    </r>
    <r>
      <rPr>
        <sz val="12"/>
        <rFont val="Arial"/>
        <family val="2"/>
      </rPr>
      <t xml:space="preserve"> days</t>
    </r>
  </si>
  <si>
    <r>
      <t>No. of ozone exceedance days</t>
    </r>
    <r>
      <rPr>
        <sz val="12"/>
        <color indexed="14"/>
        <rFont val="Arial"/>
        <family val="2"/>
      </rPr>
      <t xml:space="preserve"> captured</t>
    </r>
  </si>
  <si>
    <r>
      <t xml:space="preserve">No. of </t>
    </r>
    <r>
      <rPr>
        <sz val="12"/>
        <color indexed="14"/>
        <rFont val="Arial"/>
        <family val="2"/>
      </rPr>
      <t>false posititve</t>
    </r>
    <r>
      <rPr>
        <sz val="12"/>
        <rFont val="Arial"/>
        <family val="2"/>
      </rPr>
      <t xml:space="preserve"> days</t>
    </r>
  </si>
  <si>
    <t>June 2-Aug, 2006</t>
  </si>
  <si>
    <r>
      <t>No. of ozone exceedance days</t>
    </r>
    <r>
      <rPr>
        <sz val="12"/>
        <color indexed="14"/>
        <rFont val="Arial"/>
        <family val="2"/>
      </rPr>
      <t xml:space="preserve"> </t>
    </r>
    <r>
      <rPr>
        <sz val="12"/>
        <color indexed="53"/>
        <rFont val="Arial"/>
        <family val="2"/>
      </rPr>
      <t>captured</t>
    </r>
  </si>
  <si>
    <r>
      <t xml:space="preserve">No. of </t>
    </r>
    <r>
      <rPr>
        <sz val="12"/>
        <color indexed="53"/>
        <rFont val="Arial"/>
        <family val="2"/>
      </rPr>
      <t>false posititve</t>
    </r>
    <r>
      <rPr>
        <sz val="12"/>
        <rFont val="Arial"/>
        <family val="2"/>
      </rPr>
      <t xml:space="preserve"> days</t>
    </r>
  </si>
  <si>
    <r>
      <t>No. of ozone exceedance days</t>
    </r>
    <r>
      <rPr>
        <sz val="12"/>
        <color indexed="14"/>
        <rFont val="Arial"/>
        <family val="2"/>
      </rPr>
      <t xml:space="preserve"> </t>
    </r>
    <r>
      <rPr>
        <sz val="12"/>
        <color indexed="20"/>
        <rFont val="Arial"/>
        <family val="2"/>
      </rPr>
      <t>captured</t>
    </r>
  </si>
  <si>
    <r>
      <t>No. of</t>
    </r>
    <r>
      <rPr>
        <sz val="12"/>
        <color indexed="20"/>
        <rFont val="Arial"/>
        <family val="2"/>
      </rPr>
      <t xml:space="preserve"> false posititve</t>
    </r>
    <r>
      <rPr>
        <sz val="12"/>
        <rFont val="Arial"/>
        <family val="2"/>
      </rPr>
      <t xml:space="preserve"> days</t>
    </r>
  </si>
  <si>
    <t>False Positive Days</t>
  </si>
  <si>
    <t xml:space="preserve">Aver. Hourly Day Ahead Bid-In Forecast </t>
  </si>
  <si>
    <t>East PA</t>
  </si>
  <si>
    <t>South NY</t>
  </si>
  <si>
    <t>not included in this analysis-no load forecast data available</t>
  </si>
  <si>
    <t>Attachment 2</t>
  </si>
  <si>
    <t>Peak Hourly Day Ahead Load Forecast</t>
  </si>
  <si>
    <t>&gt;=39GW</t>
  </si>
  <si>
    <t>&gt;=40GW</t>
  </si>
  <si>
    <t>&gt;=41GW</t>
  </si>
  <si>
    <t>&gt;=42GW</t>
  </si>
  <si>
    <t>&gt;=43GW</t>
  </si>
  <si>
    <t>&gt;=44GW</t>
  </si>
  <si>
    <t>&gt;=45GW</t>
  </si>
  <si>
    <t>&gt;=46GW</t>
  </si>
  <si>
    <t>&gt;=47GW</t>
  </si>
  <si>
    <t>&gt;=48GW</t>
  </si>
  <si>
    <t>&gt;=49GW</t>
  </si>
  <si>
    <t>&gt;=50GW</t>
  </si>
  <si>
    <t>&gt;=51GW</t>
  </si>
  <si>
    <t>&gt;=52GW</t>
  </si>
  <si>
    <t>&gt;=53GW</t>
  </si>
  <si>
    <t>&gt;=54GW</t>
  </si>
  <si>
    <t>&gt;=55GW</t>
  </si>
  <si>
    <t>&gt;=56GW</t>
  </si>
  <si>
    <t>&gt;=57GW</t>
  </si>
  <si>
    <t>&gt;=58GW</t>
  </si>
  <si>
    <t>&gt;=59GW</t>
  </si>
  <si>
    <t>&gt;=60GW</t>
  </si>
  <si>
    <r>
      <t>Note</t>
    </r>
    <r>
      <rPr>
        <b/>
        <sz val="16"/>
        <rFont val="Arial"/>
        <family val="2"/>
      </rPr>
      <t>: this analysis is based on June 2- Aug 31, 2006 PJM Mid-Atlantic Peak Hourly Day Ahead Load Forecast and NVA - MA ozone exceedance data. (For PA, eastern exceedances only; for NY, downstate exceedances only).</t>
    </r>
  </si>
  <si>
    <r>
      <t xml:space="preserve">What exceedances are we missing if we set a Trigger of &gt;= </t>
    </r>
    <r>
      <rPr>
        <b/>
        <sz val="16"/>
        <color indexed="20"/>
        <rFont val="Arial"/>
        <family val="2"/>
      </rPr>
      <t>47</t>
    </r>
    <r>
      <rPr>
        <b/>
        <sz val="16"/>
        <rFont val="Arial"/>
        <family val="2"/>
      </rPr>
      <t xml:space="preserve"> GW</t>
    </r>
  </si>
  <si>
    <r>
      <t xml:space="preserve">No. of Days (June 2-Aug) Exceedances Occurring </t>
    </r>
    <r>
      <rPr>
        <b/>
        <sz val="12"/>
        <rFont val="Arial"/>
        <family val="2"/>
      </rPr>
      <t>Below</t>
    </r>
    <r>
      <rPr>
        <sz val="12"/>
        <rFont val="Arial"/>
        <family val="2"/>
      </rPr>
      <t xml:space="preserve"> </t>
    </r>
    <r>
      <rPr>
        <sz val="12"/>
        <color indexed="20"/>
        <rFont val="Arial"/>
        <family val="2"/>
      </rPr>
      <t>47</t>
    </r>
    <r>
      <rPr>
        <sz val="12"/>
        <rFont val="Arial"/>
        <family val="2"/>
      </rPr>
      <t xml:space="preserve"> GW</t>
    </r>
  </si>
  <si>
    <r>
      <t>Max.</t>
    </r>
    <r>
      <rPr>
        <sz val="12"/>
        <rFont val="Arial"/>
        <family val="2"/>
      </rPr>
      <t xml:space="preserve"> 8-Hr Ozone Exceedance </t>
    </r>
    <r>
      <rPr>
        <b/>
        <sz val="12"/>
        <rFont val="Arial"/>
        <family val="2"/>
      </rPr>
      <t>Below</t>
    </r>
    <r>
      <rPr>
        <sz val="12"/>
        <rFont val="Arial"/>
        <family val="2"/>
      </rPr>
      <t xml:space="preserve"> </t>
    </r>
    <r>
      <rPr>
        <sz val="12"/>
        <color indexed="20"/>
        <rFont val="Arial"/>
        <family val="2"/>
      </rPr>
      <t>47</t>
    </r>
    <r>
      <rPr>
        <sz val="12"/>
        <rFont val="Arial"/>
        <family val="2"/>
      </rPr>
      <t xml:space="preserve"> GW</t>
    </r>
  </si>
  <si>
    <r>
      <t xml:space="preserve">What exceedances are we missing if we set a Trigger of &gt;= </t>
    </r>
    <r>
      <rPr>
        <b/>
        <sz val="16"/>
        <color indexed="53"/>
        <rFont val="Arial"/>
        <family val="2"/>
      </rPr>
      <t>48</t>
    </r>
    <r>
      <rPr>
        <b/>
        <sz val="16"/>
        <rFont val="Arial"/>
        <family val="2"/>
      </rPr>
      <t xml:space="preserve"> GW</t>
    </r>
  </si>
  <si>
    <r>
      <t xml:space="preserve">No. of Days (June 2-Aug) Exceedances Occurring </t>
    </r>
    <r>
      <rPr>
        <b/>
        <sz val="12"/>
        <rFont val="Arial"/>
        <family val="2"/>
      </rPr>
      <t>Below</t>
    </r>
    <r>
      <rPr>
        <sz val="12"/>
        <color indexed="53"/>
        <rFont val="Arial"/>
        <family val="2"/>
      </rPr>
      <t xml:space="preserve"> 48 </t>
    </r>
    <r>
      <rPr>
        <sz val="12"/>
        <rFont val="Arial"/>
        <family val="2"/>
      </rPr>
      <t xml:space="preserve">GW </t>
    </r>
  </si>
  <si>
    <r>
      <t xml:space="preserve">Max. </t>
    </r>
    <r>
      <rPr>
        <sz val="12"/>
        <rFont val="Arial"/>
        <family val="2"/>
      </rPr>
      <t xml:space="preserve">8-Hr Ozone Exceedance </t>
    </r>
    <r>
      <rPr>
        <b/>
        <sz val="12"/>
        <rFont val="Arial"/>
        <family val="2"/>
      </rPr>
      <t>Below</t>
    </r>
    <r>
      <rPr>
        <sz val="12"/>
        <rFont val="Arial"/>
        <family val="2"/>
      </rPr>
      <t xml:space="preserve"> </t>
    </r>
    <r>
      <rPr>
        <sz val="12"/>
        <color indexed="53"/>
        <rFont val="Arial"/>
        <family val="2"/>
      </rPr>
      <t>48</t>
    </r>
    <r>
      <rPr>
        <sz val="12"/>
        <rFont val="Arial"/>
        <family val="2"/>
      </rPr>
      <t xml:space="preserve"> GW</t>
    </r>
  </si>
  <si>
    <r>
      <t xml:space="preserve">What exceedances are we missing if we set a Trigger of &gt;= </t>
    </r>
    <r>
      <rPr>
        <b/>
        <sz val="16"/>
        <color indexed="14"/>
        <rFont val="Arial"/>
        <family val="2"/>
      </rPr>
      <t>49</t>
    </r>
    <r>
      <rPr>
        <b/>
        <sz val="16"/>
        <rFont val="Arial"/>
        <family val="2"/>
      </rPr>
      <t xml:space="preserve"> GW</t>
    </r>
  </si>
  <si>
    <r>
      <t xml:space="preserve">No. of Days (June 2-Aug) Exceedances Occurring </t>
    </r>
    <r>
      <rPr>
        <b/>
        <sz val="12"/>
        <rFont val="Arial"/>
        <family val="2"/>
      </rPr>
      <t>Below</t>
    </r>
    <r>
      <rPr>
        <sz val="12"/>
        <rFont val="Arial"/>
        <family val="2"/>
      </rPr>
      <t xml:space="preserve"> </t>
    </r>
    <r>
      <rPr>
        <sz val="12"/>
        <color indexed="14"/>
        <rFont val="Arial"/>
        <family val="2"/>
      </rPr>
      <t>49</t>
    </r>
    <r>
      <rPr>
        <sz val="12"/>
        <rFont val="Arial"/>
        <family val="2"/>
      </rPr>
      <t xml:space="preserve"> GW </t>
    </r>
  </si>
  <si>
    <r>
      <t xml:space="preserve">Max. </t>
    </r>
    <r>
      <rPr>
        <sz val="12"/>
        <rFont val="Arial"/>
        <family val="2"/>
      </rPr>
      <t xml:space="preserve">8-Hr Ozone Exceedance </t>
    </r>
    <r>
      <rPr>
        <b/>
        <sz val="12"/>
        <rFont val="Arial"/>
        <family val="2"/>
      </rPr>
      <t>Below</t>
    </r>
    <r>
      <rPr>
        <sz val="12"/>
        <rFont val="Arial"/>
        <family val="2"/>
      </rPr>
      <t xml:space="preserve"> </t>
    </r>
    <r>
      <rPr>
        <sz val="12"/>
        <color indexed="14"/>
        <rFont val="Arial"/>
        <family val="2"/>
      </rPr>
      <t xml:space="preserve">49 </t>
    </r>
    <r>
      <rPr>
        <sz val="12"/>
        <rFont val="Arial"/>
        <family val="2"/>
      </rPr>
      <t>GW</t>
    </r>
  </si>
  <si>
    <r>
      <t xml:space="preserve">What do we capture with a Trigger of &gt;= </t>
    </r>
    <r>
      <rPr>
        <b/>
        <sz val="16"/>
        <color indexed="20"/>
        <rFont val="Arial"/>
        <family val="2"/>
      </rPr>
      <t xml:space="preserve">47 </t>
    </r>
    <r>
      <rPr>
        <b/>
        <sz val="16"/>
        <rFont val="Arial"/>
        <family val="2"/>
      </rPr>
      <t>GW?</t>
    </r>
  </si>
  <si>
    <r>
      <t xml:space="preserve">No. of Days (June 2-Aug) Exceedances Occurring </t>
    </r>
    <r>
      <rPr>
        <b/>
        <sz val="12"/>
        <rFont val="Arial"/>
        <family val="2"/>
      </rPr>
      <t>Above</t>
    </r>
    <r>
      <rPr>
        <sz val="12"/>
        <rFont val="Arial"/>
        <family val="2"/>
      </rPr>
      <t xml:space="preserve"> </t>
    </r>
    <r>
      <rPr>
        <sz val="12"/>
        <color indexed="20"/>
        <rFont val="Arial"/>
        <family val="2"/>
      </rPr>
      <t xml:space="preserve">47 </t>
    </r>
    <r>
      <rPr>
        <sz val="12"/>
        <rFont val="Arial"/>
        <family val="2"/>
      </rPr>
      <t>GW</t>
    </r>
  </si>
  <si>
    <r>
      <t xml:space="preserve">No. of  summer days </t>
    </r>
    <r>
      <rPr>
        <sz val="12"/>
        <color indexed="20"/>
        <rFont val="Arial"/>
        <family val="2"/>
      </rPr>
      <t>above 47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GW                   </t>
    </r>
  </si>
  <si>
    <r>
      <t xml:space="preserve">What do we capture with a Trigger of &gt;= </t>
    </r>
    <r>
      <rPr>
        <b/>
        <sz val="16"/>
        <color indexed="53"/>
        <rFont val="Arial"/>
        <family val="2"/>
      </rPr>
      <t xml:space="preserve">48 </t>
    </r>
    <r>
      <rPr>
        <b/>
        <sz val="16"/>
        <rFont val="Arial"/>
        <family val="2"/>
      </rPr>
      <t>GW?</t>
    </r>
  </si>
  <si>
    <r>
      <t xml:space="preserve">No. of Days (June 2-Aug) Exceedances Occurring </t>
    </r>
    <r>
      <rPr>
        <b/>
        <sz val="12"/>
        <rFont val="Arial"/>
        <family val="2"/>
      </rPr>
      <t>Above</t>
    </r>
    <r>
      <rPr>
        <sz val="12"/>
        <rFont val="Arial"/>
        <family val="2"/>
      </rPr>
      <t xml:space="preserve"> </t>
    </r>
    <r>
      <rPr>
        <sz val="12"/>
        <color indexed="53"/>
        <rFont val="Arial"/>
        <family val="2"/>
      </rPr>
      <t>48</t>
    </r>
    <r>
      <rPr>
        <sz val="12"/>
        <rFont val="Arial"/>
        <family val="2"/>
      </rPr>
      <t xml:space="preserve"> GW </t>
    </r>
  </si>
  <si>
    <r>
      <t xml:space="preserve">No. of  summer days </t>
    </r>
    <r>
      <rPr>
        <sz val="12"/>
        <color indexed="53"/>
        <rFont val="Arial"/>
        <family val="2"/>
      </rPr>
      <t>above 49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GW                    </t>
    </r>
  </si>
  <si>
    <r>
      <t xml:space="preserve">What do we capture with a Trigger of &gt;= </t>
    </r>
    <r>
      <rPr>
        <b/>
        <sz val="16"/>
        <color indexed="14"/>
        <rFont val="Arial"/>
        <family val="2"/>
      </rPr>
      <t>49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GW?</t>
    </r>
  </si>
  <si>
    <r>
      <t xml:space="preserve">No. of Days (June 2-Aug) Exceedances Occurring </t>
    </r>
    <r>
      <rPr>
        <b/>
        <sz val="12"/>
        <rFont val="Arial"/>
        <family val="2"/>
      </rPr>
      <t>Above</t>
    </r>
    <r>
      <rPr>
        <sz val="12"/>
        <rFont val="Arial"/>
        <family val="2"/>
      </rPr>
      <t xml:space="preserve"> </t>
    </r>
    <r>
      <rPr>
        <sz val="12"/>
        <color indexed="14"/>
        <rFont val="Arial"/>
        <family val="2"/>
      </rPr>
      <t>49</t>
    </r>
    <r>
      <rPr>
        <sz val="12"/>
        <rFont val="Arial"/>
        <family val="2"/>
      </rPr>
      <t xml:space="preserve"> GW </t>
    </r>
  </si>
  <si>
    <r>
      <t xml:space="preserve">No. of  summer days </t>
    </r>
    <r>
      <rPr>
        <sz val="12"/>
        <color indexed="14"/>
        <rFont val="Arial"/>
        <family val="2"/>
      </rPr>
      <t>above 49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GW                   </t>
    </r>
  </si>
  <si>
    <r>
      <t xml:space="preserve">What exceedances are we missing if we set a Trigger of &gt;= </t>
    </r>
    <r>
      <rPr>
        <b/>
        <sz val="16"/>
        <color indexed="17"/>
        <rFont val="Arial"/>
        <family val="2"/>
      </rPr>
      <t>50</t>
    </r>
    <r>
      <rPr>
        <b/>
        <sz val="16"/>
        <rFont val="Arial"/>
        <family val="2"/>
      </rPr>
      <t xml:space="preserve"> GW</t>
    </r>
  </si>
  <si>
    <r>
      <t xml:space="preserve">No. of Days (June 2-Aug) Exceedances Occurring </t>
    </r>
    <r>
      <rPr>
        <b/>
        <sz val="12"/>
        <rFont val="Arial"/>
        <family val="2"/>
      </rPr>
      <t>Below</t>
    </r>
    <r>
      <rPr>
        <sz val="12"/>
        <rFont val="Arial"/>
        <family val="2"/>
      </rPr>
      <t xml:space="preserve"> </t>
    </r>
    <r>
      <rPr>
        <sz val="12"/>
        <color indexed="17"/>
        <rFont val="Arial"/>
        <family val="2"/>
      </rPr>
      <t>50</t>
    </r>
    <r>
      <rPr>
        <sz val="12"/>
        <rFont val="Arial"/>
        <family val="2"/>
      </rPr>
      <t xml:space="preserve"> GW </t>
    </r>
  </si>
  <si>
    <r>
      <t xml:space="preserve">Max. </t>
    </r>
    <r>
      <rPr>
        <sz val="12"/>
        <rFont val="Arial"/>
        <family val="2"/>
      </rPr>
      <t xml:space="preserve">8-Hr Ozone Exceedance </t>
    </r>
    <r>
      <rPr>
        <b/>
        <sz val="12"/>
        <rFont val="Arial"/>
        <family val="2"/>
      </rPr>
      <t>Below</t>
    </r>
    <r>
      <rPr>
        <sz val="12"/>
        <rFont val="Arial"/>
        <family val="2"/>
      </rPr>
      <t xml:space="preserve"> </t>
    </r>
    <r>
      <rPr>
        <sz val="12"/>
        <color indexed="17"/>
        <rFont val="Arial"/>
        <family val="2"/>
      </rPr>
      <t xml:space="preserve">50 </t>
    </r>
    <r>
      <rPr>
        <sz val="12"/>
        <rFont val="Arial"/>
        <family val="2"/>
      </rPr>
      <t>GW</t>
    </r>
  </si>
  <si>
    <r>
      <t xml:space="preserve">What exceedances are we missing if we set a Trigger of &gt;= </t>
    </r>
    <r>
      <rPr>
        <b/>
        <sz val="16"/>
        <color indexed="12"/>
        <rFont val="Arial"/>
        <family val="2"/>
      </rPr>
      <t>51</t>
    </r>
    <r>
      <rPr>
        <b/>
        <sz val="16"/>
        <rFont val="Arial"/>
        <family val="2"/>
      </rPr>
      <t xml:space="preserve"> GW</t>
    </r>
  </si>
  <si>
    <r>
      <t xml:space="preserve">No. of Days (June 2-Aug) Exceedances Occurring </t>
    </r>
    <r>
      <rPr>
        <b/>
        <sz val="12"/>
        <rFont val="Arial"/>
        <family val="2"/>
      </rPr>
      <t>Below</t>
    </r>
    <r>
      <rPr>
        <sz val="12"/>
        <rFont val="Arial"/>
        <family val="2"/>
      </rPr>
      <t xml:space="preserve"> </t>
    </r>
    <r>
      <rPr>
        <sz val="12"/>
        <color indexed="12"/>
        <rFont val="Arial"/>
        <family val="2"/>
      </rPr>
      <t xml:space="preserve">51 </t>
    </r>
    <r>
      <rPr>
        <sz val="12"/>
        <rFont val="Arial"/>
        <family val="2"/>
      </rPr>
      <t xml:space="preserve">GW </t>
    </r>
  </si>
  <si>
    <r>
      <t xml:space="preserve">Max. </t>
    </r>
    <r>
      <rPr>
        <sz val="12"/>
        <rFont val="Arial"/>
        <family val="2"/>
      </rPr>
      <t xml:space="preserve">8-Hr Ozone Exceedance </t>
    </r>
    <r>
      <rPr>
        <b/>
        <sz val="12"/>
        <rFont val="Arial"/>
        <family val="2"/>
      </rPr>
      <t>Below</t>
    </r>
    <r>
      <rPr>
        <sz val="12"/>
        <rFont val="Arial"/>
        <family val="2"/>
      </rPr>
      <t xml:space="preserve"> </t>
    </r>
    <r>
      <rPr>
        <sz val="12"/>
        <color indexed="12"/>
        <rFont val="Arial"/>
        <family val="2"/>
      </rPr>
      <t>51</t>
    </r>
    <r>
      <rPr>
        <sz val="12"/>
        <rFont val="Arial"/>
        <family val="2"/>
      </rPr>
      <t xml:space="preserve"> GW</t>
    </r>
  </si>
  <si>
    <r>
      <t xml:space="preserve">What exceedances are we missing if we set a Trigger of &gt;= </t>
    </r>
    <r>
      <rPr>
        <b/>
        <sz val="16"/>
        <color indexed="10"/>
        <rFont val="Arial"/>
        <family val="2"/>
      </rPr>
      <t>52</t>
    </r>
    <r>
      <rPr>
        <b/>
        <sz val="16"/>
        <rFont val="Arial"/>
        <family val="2"/>
      </rPr>
      <t xml:space="preserve"> GW?</t>
    </r>
  </si>
  <si>
    <r>
      <t xml:space="preserve">No. of Days (June 2-Aug) Exceedances Occurring </t>
    </r>
    <r>
      <rPr>
        <b/>
        <sz val="12"/>
        <rFont val="Arial"/>
        <family val="2"/>
      </rPr>
      <t>Below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52</t>
    </r>
    <r>
      <rPr>
        <sz val="12"/>
        <rFont val="Arial"/>
        <family val="2"/>
      </rPr>
      <t xml:space="preserve"> GW </t>
    </r>
  </si>
  <si>
    <r>
      <t>Max.</t>
    </r>
    <r>
      <rPr>
        <sz val="12"/>
        <rFont val="Arial"/>
        <family val="2"/>
      </rPr>
      <t xml:space="preserve"> 8-Hr Ozone Exceedance </t>
    </r>
    <r>
      <rPr>
        <b/>
        <sz val="12"/>
        <rFont val="Arial"/>
        <family val="2"/>
      </rPr>
      <t>Below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52</t>
    </r>
    <r>
      <rPr>
        <sz val="12"/>
        <rFont val="Arial"/>
        <family val="2"/>
      </rPr>
      <t xml:space="preserve"> GW</t>
    </r>
  </si>
  <si>
    <r>
      <t xml:space="preserve">What do we capture with a Trigger of &gt;= </t>
    </r>
    <r>
      <rPr>
        <b/>
        <sz val="16"/>
        <color indexed="17"/>
        <rFont val="Arial"/>
        <family val="2"/>
      </rPr>
      <t xml:space="preserve">50 </t>
    </r>
    <r>
      <rPr>
        <b/>
        <sz val="16"/>
        <rFont val="Arial"/>
        <family val="2"/>
      </rPr>
      <t>GW?</t>
    </r>
  </si>
  <si>
    <r>
      <t xml:space="preserve">No. of Days (June 2-Aug) Exceedances Occurring </t>
    </r>
    <r>
      <rPr>
        <b/>
        <sz val="12"/>
        <rFont val="Arial"/>
        <family val="2"/>
      </rPr>
      <t>Above</t>
    </r>
    <r>
      <rPr>
        <sz val="12"/>
        <rFont val="Arial"/>
        <family val="2"/>
      </rPr>
      <t xml:space="preserve"> </t>
    </r>
    <r>
      <rPr>
        <sz val="12"/>
        <color indexed="17"/>
        <rFont val="Arial"/>
        <family val="2"/>
      </rPr>
      <t xml:space="preserve">50 </t>
    </r>
    <r>
      <rPr>
        <sz val="12"/>
        <rFont val="Arial"/>
        <family val="2"/>
      </rPr>
      <t xml:space="preserve">GW </t>
    </r>
  </si>
  <si>
    <r>
      <t xml:space="preserve">No. of  summer days </t>
    </r>
    <r>
      <rPr>
        <sz val="12"/>
        <color indexed="17"/>
        <rFont val="Arial"/>
        <family val="2"/>
      </rPr>
      <t>above 50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GW                    </t>
    </r>
  </si>
  <si>
    <r>
      <t>What do we capture with a Trigger of &gt;=</t>
    </r>
    <r>
      <rPr>
        <b/>
        <sz val="16"/>
        <color indexed="10"/>
        <rFont val="Arial"/>
        <family val="2"/>
      </rPr>
      <t xml:space="preserve"> </t>
    </r>
    <r>
      <rPr>
        <b/>
        <sz val="16"/>
        <color indexed="12"/>
        <rFont val="Arial"/>
        <family val="2"/>
      </rPr>
      <t xml:space="preserve">51 </t>
    </r>
    <r>
      <rPr>
        <b/>
        <sz val="16"/>
        <rFont val="Arial"/>
        <family val="2"/>
      </rPr>
      <t>GW?</t>
    </r>
  </si>
  <si>
    <r>
      <t xml:space="preserve">No. of Days (June 2-Aug) Exceedances Occurring </t>
    </r>
    <r>
      <rPr>
        <b/>
        <sz val="12"/>
        <rFont val="Arial"/>
        <family val="2"/>
      </rPr>
      <t>Above</t>
    </r>
    <r>
      <rPr>
        <sz val="12"/>
        <rFont val="Arial"/>
        <family val="2"/>
      </rPr>
      <t xml:space="preserve"> </t>
    </r>
    <r>
      <rPr>
        <sz val="12"/>
        <color indexed="12"/>
        <rFont val="Arial"/>
        <family val="2"/>
      </rPr>
      <t>51</t>
    </r>
    <r>
      <rPr>
        <sz val="12"/>
        <rFont val="Arial"/>
        <family val="2"/>
      </rPr>
      <t xml:space="preserve"> GW</t>
    </r>
  </si>
  <si>
    <r>
      <t xml:space="preserve">No. of  summer days </t>
    </r>
    <r>
      <rPr>
        <sz val="12"/>
        <color indexed="12"/>
        <rFont val="Arial"/>
        <family val="2"/>
      </rPr>
      <t>above 51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GW                    </t>
    </r>
  </si>
  <si>
    <r>
      <t xml:space="preserve">What do we capture with a Trigger of &gt;= </t>
    </r>
    <r>
      <rPr>
        <b/>
        <sz val="16"/>
        <color indexed="10"/>
        <rFont val="Arial"/>
        <family val="2"/>
      </rPr>
      <t>52</t>
    </r>
    <r>
      <rPr>
        <b/>
        <sz val="16"/>
        <rFont val="Arial"/>
        <family val="2"/>
      </rPr>
      <t xml:space="preserve"> GW?</t>
    </r>
  </si>
  <si>
    <r>
      <t xml:space="preserve">No. of Days (June 2-Aug) Exceedances Occurring </t>
    </r>
    <r>
      <rPr>
        <b/>
        <sz val="12"/>
        <rFont val="Arial"/>
        <family val="2"/>
      </rPr>
      <t>Above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52</t>
    </r>
    <r>
      <rPr>
        <sz val="12"/>
        <rFont val="Arial"/>
        <family val="2"/>
      </rPr>
      <t xml:space="preserve"> GW </t>
    </r>
  </si>
  <si>
    <r>
      <t xml:space="preserve">No. of  summer days </t>
    </r>
    <r>
      <rPr>
        <sz val="12"/>
        <color indexed="10"/>
        <rFont val="Arial"/>
        <family val="2"/>
      </rPr>
      <t xml:space="preserve">above 52 </t>
    </r>
    <r>
      <rPr>
        <sz val="12"/>
        <rFont val="Arial"/>
        <family val="2"/>
      </rPr>
      <t xml:space="preserve">GW                    </t>
    </r>
  </si>
  <si>
    <t>47 GW</t>
  </si>
  <si>
    <t>48 GW</t>
  </si>
  <si>
    <t>49 GW</t>
  </si>
  <si>
    <t>50 GW</t>
  </si>
  <si>
    <t>51 GW</t>
  </si>
  <si>
    <t>52 GW</t>
  </si>
  <si>
    <t>Peak Hourly Day Ahead Forecast</t>
  </si>
  <si>
    <r>
      <t xml:space="preserve">No. of Days (June 2-Aug) Exceedances Occurring </t>
    </r>
    <r>
      <rPr>
        <b/>
        <sz val="12"/>
        <rFont val="Arial"/>
        <family val="2"/>
      </rPr>
      <t>Above</t>
    </r>
    <r>
      <rPr>
        <sz val="12"/>
        <rFont val="Arial"/>
        <family val="2"/>
      </rPr>
      <t xml:space="preserve"> </t>
    </r>
    <r>
      <rPr>
        <sz val="12"/>
        <color indexed="20"/>
        <rFont val="Arial"/>
        <family val="2"/>
      </rPr>
      <t xml:space="preserve">47 </t>
    </r>
    <r>
      <rPr>
        <sz val="12"/>
        <rFont val="Arial"/>
        <family val="2"/>
      </rPr>
      <t xml:space="preserve">GW </t>
    </r>
  </si>
  <si>
    <r>
      <t xml:space="preserve">No. of Days (June 2-Aug) Exceedances Occurring </t>
    </r>
    <r>
      <rPr>
        <b/>
        <sz val="12"/>
        <rFont val="Arial"/>
        <family val="2"/>
      </rPr>
      <t>Above</t>
    </r>
    <r>
      <rPr>
        <sz val="12"/>
        <rFont val="Arial"/>
        <family val="2"/>
      </rPr>
      <t xml:space="preserve"> </t>
    </r>
    <r>
      <rPr>
        <sz val="12"/>
        <color indexed="12"/>
        <rFont val="Arial"/>
        <family val="2"/>
      </rPr>
      <t>51</t>
    </r>
    <r>
      <rPr>
        <sz val="12"/>
        <rFont val="Arial"/>
        <family val="2"/>
      </rPr>
      <t xml:space="preserve"> GW </t>
    </r>
  </si>
  <si>
    <r>
      <t xml:space="preserve">No. of Days (June 2-Aug) Exceedances Occurring </t>
    </r>
    <r>
      <rPr>
        <b/>
        <sz val="12"/>
        <rFont val="Arial"/>
        <family val="2"/>
      </rPr>
      <t>Below</t>
    </r>
    <r>
      <rPr>
        <sz val="12"/>
        <rFont val="Arial"/>
        <family val="2"/>
      </rPr>
      <t xml:space="preserve"> </t>
    </r>
    <r>
      <rPr>
        <sz val="12"/>
        <color indexed="20"/>
        <rFont val="Arial"/>
        <family val="2"/>
      </rPr>
      <t>47</t>
    </r>
    <r>
      <rPr>
        <sz val="12"/>
        <rFont val="Arial"/>
        <family val="2"/>
      </rPr>
      <t xml:space="preserve"> GW </t>
    </r>
  </si>
  <si>
    <t>HEDD Trigger Analysis  FINAL</t>
  </si>
  <si>
    <t>June 18,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</si>
</sst>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"/>
    <numFmt numFmtId="166" formatCode="#,##0.000"/>
  </numFmts>
  <fonts count="5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9.75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0"/>
    </font>
    <font>
      <sz val="10"/>
      <color indexed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12"/>
      <name val="Arial"/>
      <family val="2"/>
    </font>
    <font>
      <b/>
      <sz val="16"/>
      <color indexed="10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8.75"/>
      <name val="Arial"/>
      <family val="0"/>
    </font>
    <font>
      <vertAlign val="superscript"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5.5"/>
      <name val="Arial"/>
      <family val="2"/>
    </font>
    <font>
      <b/>
      <sz val="16"/>
      <color indexed="20"/>
      <name val="Arial"/>
      <family val="2"/>
    </font>
    <font>
      <sz val="12"/>
      <color indexed="20"/>
      <name val="Arial"/>
      <family val="2"/>
    </font>
    <font>
      <b/>
      <sz val="16"/>
      <color indexed="53"/>
      <name val="Arial"/>
      <family val="2"/>
    </font>
    <font>
      <sz val="12"/>
      <color indexed="53"/>
      <name val="Arial"/>
      <family val="2"/>
    </font>
    <font>
      <b/>
      <sz val="16"/>
      <color indexed="14"/>
      <name val="Arial"/>
      <family val="2"/>
    </font>
    <font>
      <sz val="12"/>
      <color indexed="14"/>
      <name val="Arial"/>
      <family val="2"/>
    </font>
    <font>
      <b/>
      <sz val="16"/>
      <color indexed="17"/>
      <name val="Arial"/>
      <family val="2"/>
    </font>
    <font>
      <sz val="12"/>
      <color indexed="17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4"/>
      <name val="Arial"/>
      <family val="2"/>
    </font>
    <font>
      <b/>
      <sz val="12"/>
      <color indexed="53"/>
      <name val="Arial"/>
      <family val="2"/>
    </font>
    <font>
      <b/>
      <sz val="12"/>
      <color indexed="20"/>
      <name val="Arial"/>
      <family val="2"/>
    </font>
    <font>
      <b/>
      <sz val="20"/>
      <name val="Arial"/>
      <family val="2"/>
    </font>
    <font>
      <b/>
      <sz val="17"/>
      <name val="Arial"/>
      <family val="2"/>
    </font>
    <font>
      <sz val="11.25"/>
      <name val="Arial"/>
      <family val="0"/>
    </font>
    <font>
      <b/>
      <sz val="15"/>
      <name val="Arial"/>
      <family val="2"/>
    </font>
    <font>
      <b/>
      <sz val="18"/>
      <color indexed="24"/>
      <name val="Arial"/>
      <family val="2"/>
    </font>
    <font>
      <b/>
      <sz val="18"/>
      <color indexed="43"/>
      <name val="Arial"/>
      <family val="2"/>
    </font>
    <font>
      <b/>
      <sz val="18"/>
      <color indexed="10"/>
      <name val="Arial"/>
      <family val="2"/>
    </font>
    <font>
      <b/>
      <sz val="18"/>
      <color indexed="30"/>
      <name val="Arial"/>
      <family val="2"/>
    </font>
    <font>
      <b/>
      <sz val="18"/>
      <color indexed="14"/>
      <name val="Arial"/>
      <family val="2"/>
    </font>
    <font>
      <b/>
      <sz val="18"/>
      <color indexed="13"/>
      <name val="Arial"/>
      <family val="2"/>
    </font>
    <font>
      <b/>
      <sz val="18"/>
      <color indexed="53"/>
      <name val="Arial"/>
      <family val="2"/>
    </font>
    <font>
      <b/>
      <sz val="18"/>
      <color indexed="39"/>
      <name val="Arial"/>
      <family val="2"/>
    </font>
    <font>
      <b/>
      <sz val="18"/>
      <color indexed="35"/>
      <name val="Arial"/>
      <family val="2"/>
    </font>
    <font>
      <b/>
      <sz val="18"/>
      <color indexed="4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thick"/>
      <right style="medium"/>
      <top style="thick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3" borderId="0" xfId="22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22" applyFont="1" applyFill="1" applyBorder="1" applyAlignment="1">
      <alignment horizontal="right" wrapText="1"/>
      <protection/>
    </xf>
    <xf numFmtId="0" fontId="8" fillId="0" borderId="0" xfId="22" applyFont="1" applyFill="1" applyBorder="1" applyAlignment="1">
      <alignment horizontal="left" wrapText="1"/>
      <protection/>
    </xf>
    <xf numFmtId="1" fontId="0" fillId="0" borderId="0" xfId="0" applyNumberFormat="1" applyFill="1" applyAlignment="1">
      <alignment/>
    </xf>
    <xf numFmtId="0" fontId="0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ill="1" applyAlignment="1">
      <alignment/>
    </xf>
    <xf numFmtId="2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5" fontId="9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/>
    </xf>
    <xf numFmtId="166" fontId="0" fillId="0" borderId="0" xfId="0" applyNumberFormat="1" applyAlignment="1">
      <alignment/>
    </xf>
    <xf numFmtId="0" fontId="15" fillId="0" borderId="0" xfId="0" applyFont="1" applyAlignment="1">
      <alignment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 horizontal="center" wrapText="1"/>
    </xf>
    <xf numFmtId="0" fontId="15" fillId="2" borderId="2" xfId="0" applyFont="1" applyFill="1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5" fillId="2" borderId="12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13" xfId="0" applyFont="1" applyFill="1" applyBorder="1" applyAlignment="1">
      <alignment/>
    </xf>
    <xf numFmtId="0" fontId="10" fillId="0" borderId="14" xfId="0" applyFont="1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15" fillId="2" borderId="16" xfId="0" applyFont="1" applyFill="1" applyBorder="1" applyAlignment="1">
      <alignment/>
    </xf>
    <xf numFmtId="0" fontId="15" fillId="2" borderId="15" xfId="0" applyFont="1" applyFill="1" applyBorder="1" applyAlignment="1">
      <alignment/>
    </xf>
    <xf numFmtId="0" fontId="15" fillId="0" borderId="3" xfId="0" applyFont="1" applyBorder="1" applyAlignment="1">
      <alignment wrapText="1"/>
    </xf>
    <xf numFmtId="0" fontId="15" fillId="2" borderId="17" xfId="0" applyFont="1" applyFill="1" applyBorder="1" applyAlignment="1">
      <alignment/>
    </xf>
    <xf numFmtId="0" fontId="15" fillId="2" borderId="18" xfId="0" applyFont="1" applyFill="1" applyBorder="1" applyAlignment="1">
      <alignment/>
    </xf>
    <xf numFmtId="0" fontId="15" fillId="0" borderId="11" xfId="0" applyFont="1" applyBorder="1" applyAlignment="1" quotePrefix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wrapText="1"/>
    </xf>
    <xf numFmtId="0" fontId="19" fillId="0" borderId="7" xfId="0" applyFont="1" applyBorder="1" applyAlignment="1">
      <alignment horizontal="center"/>
    </xf>
    <xf numFmtId="0" fontId="19" fillId="0" borderId="10" xfId="0" applyFont="1" applyBorder="1" applyAlignment="1" quotePrefix="1">
      <alignment horizontal="center"/>
    </xf>
    <xf numFmtId="0" fontId="19" fillId="0" borderId="11" xfId="0" applyFont="1" applyBorder="1" applyAlignment="1" quotePrefix="1">
      <alignment horizontal="center"/>
    </xf>
    <xf numFmtId="0" fontId="15" fillId="0" borderId="0" xfId="0" applyFont="1" applyFill="1" applyAlignment="1">
      <alignment/>
    </xf>
    <xf numFmtId="0" fontId="20" fillId="0" borderId="0" xfId="0" applyFont="1" applyAlignment="1">
      <alignment/>
    </xf>
    <xf numFmtId="15" fontId="20" fillId="0" borderId="0" xfId="0" applyNumberFormat="1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Border="1" applyAlignment="1">
      <alignment horizontal="right" wrapText="1"/>
    </xf>
    <xf numFmtId="15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NumberFormat="1" applyFont="1" applyBorder="1" applyAlignment="1">
      <alignment horizontal="right" wrapText="1"/>
    </xf>
    <xf numFmtId="15" fontId="2" fillId="0" borderId="0" xfId="0" applyNumberFormat="1" applyFont="1" applyAlignment="1">
      <alignment/>
    </xf>
    <xf numFmtId="0" fontId="2" fillId="0" borderId="0" xfId="21" applyFont="1" applyFill="1" applyBorder="1" applyAlignment="1">
      <alignment horizontal="lef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21" applyFont="1" applyFill="1" applyBorder="1" applyAlignment="1">
      <alignment horizontal="left" wrapText="1"/>
      <protection/>
    </xf>
    <xf numFmtId="0" fontId="4" fillId="0" borderId="0" xfId="21" applyFont="1" applyFill="1" applyBorder="1" applyAlignment="1">
      <alignment horizontal="right" wrapText="1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21" applyFont="1" applyFill="1" applyBorder="1" applyAlignment="1">
      <alignment horizontal="left" wrapText="1"/>
      <protection/>
    </xf>
    <xf numFmtId="0" fontId="8" fillId="0" borderId="0" xfId="21" applyFont="1" applyFill="1" applyBorder="1" applyAlignment="1">
      <alignment horizontal="right" wrapText="1"/>
      <protection/>
    </xf>
    <xf numFmtId="0" fontId="8" fillId="0" borderId="0" xfId="0" applyFont="1" applyBorder="1" applyAlignment="1">
      <alignment horizontal="left" wrapText="1"/>
    </xf>
    <xf numFmtId="0" fontId="8" fillId="0" borderId="0" xfId="0" applyNumberFormat="1" applyFont="1" applyBorder="1" applyAlignment="1">
      <alignment horizontal="right" wrapText="1"/>
    </xf>
    <xf numFmtId="0" fontId="21" fillId="0" borderId="0" xfId="0" applyFont="1" applyAlignment="1">
      <alignment/>
    </xf>
    <xf numFmtId="15" fontId="21" fillId="0" borderId="0" xfId="0" applyNumberFormat="1" applyFont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NumberFormat="1" applyFont="1" applyBorder="1" applyAlignment="1">
      <alignment horizontal="right" wrapText="1"/>
    </xf>
    <xf numFmtId="0" fontId="21" fillId="0" borderId="0" xfId="0" applyFont="1" applyBorder="1" applyAlignment="1">
      <alignment/>
    </xf>
    <xf numFmtId="0" fontId="21" fillId="0" borderId="0" xfId="21" applyFont="1" applyFill="1" applyBorder="1" applyAlignment="1">
      <alignment horizontal="left" wrapText="1"/>
      <protection/>
    </xf>
    <xf numFmtId="0" fontId="21" fillId="0" borderId="0" xfId="21" applyFont="1" applyFill="1" applyBorder="1" applyAlignment="1">
      <alignment horizontal="right" wrapText="1"/>
      <protection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21" applyFont="1" applyFill="1" applyBorder="1" applyAlignment="1">
      <alignment horizontal="left" wrapText="1"/>
      <protection/>
    </xf>
    <xf numFmtId="0" fontId="7" fillId="0" borderId="0" xfId="21" applyFont="1" applyFill="1" applyBorder="1" applyAlignment="1">
      <alignment horizontal="right" wrapText="1"/>
      <protection/>
    </xf>
    <xf numFmtId="0" fontId="7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2" borderId="20" xfId="0" applyFont="1" applyFill="1" applyBorder="1" applyAlignment="1">
      <alignment/>
    </xf>
    <xf numFmtId="0" fontId="15" fillId="2" borderId="21" xfId="0" applyFont="1" applyFill="1" applyBorder="1" applyAlignment="1">
      <alignment/>
    </xf>
    <xf numFmtId="0" fontId="15" fillId="2" borderId="22" xfId="0" applyFont="1" applyFill="1" applyBorder="1" applyAlignment="1">
      <alignment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15" fontId="4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5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5" fontId="7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0" fontId="8" fillId="3" borderId="0" xfId="21" applyFont="1" applyFill="1" applyBorder="1" applyAlignment="1">
      <alignment horizontal="left" wrapText="1"/>
      <protection/>
    </xf>
    <xf numFmtId="0" fontId="8" fillId="3" borderId="0" xfId="21" applyFont="1" applyFill="1" applyBorder="1" applyAlignment="1">
      <alignment horizontal="right" wrapText="1"/>
      <protection/>
    </xf>
    <xf numFmtId="0" fontId="21" fillId="2" borderId="0" xfId="0" applyFont="1" applyFill="1" applyAlignment="1">
      <alignment/>
    </xf>
    <xf numFmtId="0" fontId="21" fillId="2" borderId="0" xfId="0" applyFont="1" applyFill="1" applyBorder="1" applyAlignment="1">
      <alignment horizontal="left" wrapText="1"/>
    </xf>
    <xf numFmtId="0" fontId="21" fillId="2" borderId="0" xfId="0" applyNumberFormat="1" applyFont="1" applyFill="1" applyBorder="1" applyAlignment="1">
      <alignment horizontal="right" wrapText="1"/>
    </xf>
    <xf numFmtId="15" fontId="21" fillId="2" borderId="0" xfId="0" applyNumberFormat="1" applyFont="1" applyFill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15" fillId="2" borderId="15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17" xfId="0" applyFill="1" applyBorder="1" applyAlignment="1">
      <alignment/>
    </xf>
    <xf numFmtId="0" fontId="15" fillId="2" borderId="0" xfId="0" applyFont="1" applyFill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15" fillId="0" borderId="19" xfId="0" applyFont="1" applyBorder="1" applyAlignment="1">
      <alignment/>
    </xf>
    <xf numFmtId="0" fontId="15" fillId="0" borderId="2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29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 quotePrefix="1">
      <alignment horizontal="center"/>
    </xf>
    <xf numFmtId="0" fontId="0" fillId="2" borderId="0" xfId="0" applyFill="1" applyBorder="1" applyAlignment="1">
      <alignment horizontal="center" vertical="center" wrapText="1"/>
    </xf>
    <xf numFmtId="0" fontId="15" fillId="2" borderId="32" xfId="0" applyFont="1" applyFill="1" applyBorder="1" applyAlignment="1">
      <alignment/>
    </xf>
    <xf numFmtId="0" fontId="15" fillId="0" borderId="33" xfId="0" applyFont="1" applyBorder="1" applyAlignment="1">
      <alignment horizontal="center"/>
    </xf>
    <xf numFmtId="0" fontId="10" fillId="0" borderId="34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2" fillId="0" borderId="28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15" fillId="0" borderId="28" xfId="0" applyFont="1" applyBorder="1" applyAlignment="1">
      <alignment horizontal="center"/>
    </xf>
    <xf numFmtId="0" fontId="10" fillId="0" borderId="39" xfId="0" applyFont="1" applyFill="1" applyBorder="1" applyAlignment="1">
      <alignment horizontal="center" wrapText="1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43" xfId="0" applyFont="1" applyBorder="1" applyAlignment="1">
      <alignment/>
    </xf>
    <xf numFmtId="0" fontId="8" fillId="4" borderId="0" xfId="0" applyFont="1" applyFill="1" applyAlignment="1">
      <alignment/>
    </xf>
    <xf numFmtId="15" fontId="8" fillId="4" borderId="0" xfId="0" applyNumberFormat="1" applyFont="1" applyFill="1" applyAlignment="1">
      <alignment/>
    </xf>
    <xf numFmtId="0" fontId="8" fillId="4" borderId="0" xfId="0" applyFont="1" applyFill="1" applyBorder="1" applyAlignment="1">
      <alignment/>
    </xf>
    <xf numFmtId="0" fontId="8" fillId="5" borderId="0" xfId="21" applyFont="1" applyFill="1" applyBorder="1" applyAlignment="1">
      <alignment horizontal="left" wrapText="1"/>
      <protection/>
    </xf>
    <xf numFmtId="0" fontId="8" fillId="5" borderId="0" xfId="21" applyFont="1" applyFill="1" applyBorder="1" applyAlignment="1">
      <alignment horizontal="right" wrapText="1"/>
      <protection/>
    </xf>
    <xf numFmtId="0" fontId="8" fillId="4" borderId="0" xfId="0" applyFont="1" applyFill="1" applyBorder="1" applyAlignment="1">
      <alignment horizontal="left" wrapText="1"/>
    </xf>
    <xf numFmtId="0" fontId="8" fillId="4" borderId="0" xfId="0" applyNumberFormat="1" applyFont="1" applyFill="1" applyBorder="1" applyAlignment="1">
      <alignment horizontal="right" wrapText="1"/>
    </xf>
    <xf numFmtId="0" fontId="15" fillId="0" borderId="44" xfId="0" applyFont="1" applyBorder="1" applyAlignment="1">
      <alignment horizontal="center"/>
    </xf>
    <xf numFmtId="0" fontId="10" fillId="0" borderId="45" xfId="0" applyFont="1" applyFill="1" applyBorder="1" applyAlignment="1">
      <alignment horizontal="center" wrapText="1"/>
    </xf>
    <xf numFmtId="0" fontId="15" fillId="0" borderId="46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30" xfId="0" applyFont="1" applyBorder="1" applyAlignment="1">
      <alignment wrapText="1"/>
    </xf>
    <xf numFmtId="0" fontId="15" fillId="0" borderId="47" xfId="0" applyFont="1" applyBorder="1" applyAlignment="1">
      <alignment horizontal="center"/>
    </xf>
    <xf numFmtId="0" fontId="43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15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15" fontId="8" fillId="0" borderId="0" xfId="0" applyNumberFormat="1" applyFont="1" applyFill="1" applyAlignment="1">
      <alignment/>
    </xf>
    <xf numFmtId="15" fontId="4" fillId="0" borderId="0" xfId="0" applyNumberFormat="1" applyFont="1" applyFill="1" applyAlignment="1">
      <alignment/>
    </xf>
    <xf numFmtId="15" fontId="2" fillId="0" borderId="0" xfId="0" applyNumberFormat="1" applyFont="1" applyFill="1" applyAlignment="1">
      <alignment/>
    </xf>
    <xf numFmtId="15" fontId="20" fillId="0" borderId="0" xfId="0" applyNumberFormat="1" applyFont="1" applyFill="1" applyAlignment="1">
      <alignment/>
    </xf>
    <xf numFmtId="15" fontId="21" fillId="0" borderId="0" xfId="0" applyNumberFormat="1" applyFont="1" applyFill="1" applyAlignment="1">
      <alignment/>
    </xf>
    <xf numFmtId="15" fontId="6" fillId="0" borderId="0" xfId="0" applyNumberFormat="1" applyFont="1" applyFill="1" applyAlignment="1">
      <alignment/>
    </xf>
    <xf numFmtId="15" fontId="7" fillId="0" borderId="0" xfId="0" applyNumberFormat="1" applyFont="1" applyFill="1" applyAlignment="1">
      <alignment/>
    </xf>
    <xf numFmtId="0" fontId="0" fillId="4" borderId="0" xfId="0" applyFill="1" applyAlignment="1">
      <alignment wrapText="1"/>
    </xf>
    <xf numFmtId="0" fontId="16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5" fillId="0" borderId="48" xfId="0" applyFont="1" applyBorder="1" applyAlignment="1">
      <alignment wrapText="1"/>
    </xf>
    <xf numFmtId="0" fontId="0" fillId="0" borderId="49" xfId="0" applyBorder="1" applyAlignment="1">
      <alignment/>
    </xf>
    <xf numFmtId="0" fontId="15" fillId="0" borderId="22" xfId="0" applyFont="1" applyBorder="1" applyAlignment="1">
      <alignment horizontal="center"/>
    </xf>
    <xf numFmtId="0" fontId="0" fillId="0" borderId="50" xfId="0" applyBorder="1" applyAlignment="1">
      <alignment/>
    </xf>
    <xf numFmtId="0" fontId="10" fillId="0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5" fillId="0" borderId="54" xfId="0" applyFont="1" applyBorder="1" applyAlignment="1">
      <alignment wrapText="1"/>
    </xf>
    <xf numFmtId="0" fontId="0" fillId="0" borderId="55" xfId="0" applyBorder="1" applyAlignment="1">
      <alignment/>
    </xf>
    <xf numFmtId="0" fontId="15" fillId="0" borderId="56" xfId="0" applyFont="1" applyBorder="1" applyAlignment="1">
      <alignment horizontal="center"/>
    </xf>
    <xf numFmtId="0" fontId="0" fillId="0" borderId="13" xfId="0" applyBorder="1" applyAlignment="1">
      <alignment/>
    </xf>
    <xf numFmtId="0" fontId="15" fillId="0" borderId="55" xfId="0" applyFont="1" applyBorder="1" applyAlignment="1">
      <alignment wrapText="1"/>
    </xf>
    <xf numFmtId="0" fontId="15" fillId="0" borderId="13" xfId="0" applyFont="1" applyBorder="1" applyAlignment="1">
      <alignment horizontal="center"/>
    </xf>
    <xf numFmtId="0" fontId="10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10" fillId="0" borderId="51" xfId="0" applyFont="1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yMonitor" xfId="21"/>
    <cellStyle name="Normal_by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Comparison of Actual Useage to Peak Hourly Day Ahead Load Forecast and Average Hourly Day Ahead Bid-in Forecast
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PJM Mid-Atlantic Region,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5775"/>
          <c:w val="0.85425"/>
          <c:h val="0.81575"/>
        </c:manualLayout>
      </c:layout>
      <c:lineChart>
        <c:grouping val="standard"/>
        <c:varyColors val="0"/>
        <c:ser>
          <c:idx val="0"/>
          <c:order val="0"/>
          <c:tx>
            <c:strRef>
              <c:f>'7Day-Actual-BidIn'!$C$1</c:f>
              <c:strCache>
                <c:ptCount val="1"/>
                <c:pt idx="0">
                  <c:v>Actual Useage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'7Day-Actual-BidIn'!$A$2:$A$92</c:f>
              <c:strCache>
                <c:ptCount val="91"/>
                <c:pt idx="0">
                  <c:v>38870</c:v>
                </c:pt>
                <c:pt idx="1">
                  <c:v>38871</c:v>
                </c:pt>
                <c:pt idx="2">
                  <c:v>38872</c:v>
                </c:pt>
                <c:pt idx="3">
                  <c:v>38873</c:v>
                </c:pt>
                <c:pt idx="4">
                  <c:v>38874</c:v>
                </c:pt>
                <c:pt idx="5">
                  <c:v>38875</c:v>
                </c:pt>
                <c:pt idx="6">
                  <c:v>38876</c:v>
                </c:pt>
                <c:pt idx="7">
                  <c:v>38877</c:v>
                </c:pt>
                <c:pt idx="8">
                  <c:v>38878</c:v>
                </c:pt>
                <c:pt idx="9">
                  <c:v>38879</c:v>
                </c:pt>
                <c:pt idx="10">
                  <c:v>38880</c:v>
                </c:pt>
                <c:pt idx="11">
                  <c:v>38881</c:v>
                </c:pt>
                <c:pt idx="12">
                  <c:v>38882</c:v>
                </c:pt>
                <c:pt idx="13">
                  <c:v>38883</c:v>
                </c:pt>
                <c:pt idx="14">
                  <c:v>38884</c:v>
                </c:pt>
                <c:pt idx="15">
                  <c:v>38885</c:v>
                </c:pt>
                <c:pt idx="16">
                  <c:v>38886</c:v>
                </c:pt>
                <c:pt idx="17">
                  <c:v>38887</c:v>
                </c:pt>
                <c:pt idx="18">
                  <c:v>38888</c:v>
                </c:pt>
                <c:pt idx="19">
                  <c:v>38889</c:v>
                </c:pt>
                <c:pt idx="20">
                  <c:v>38890</c:v>
                </c:pt>
                <c:pt idx="21">
                  <c:v>38891</c:v>
                </c:pt>
                <c:pt idx="22">
                  <c:v>38892</c:v>
                </c:pt>
                <c:pt idx="23">
                  <c:v>38893</c:v>
                </c:pt>
                <c:pt idx="24">
                  <c:v>38894</c:v>
                </c:pt>
                <c:pt idx="25">
                  <c:v>38895</c:v>
                </c:pt>
                <c:pt idx="26">
                  <c:v>38896</c:v>
                </c:pt>
                <c:pt idx="27">
                  <c:v>38897</c:v>
                </c:pt>
                <c:pt idx="28">
                  <c:v>38898</c:v>
                </c:pt>
                <c:pt idx="29">
                  <c:v>38899</c:v>
                </c:pt>
                <c:pt idx="30">
                  <c:v>38900</c:v>
                </c:pt>
                <c:pt idx="31">
                  <c:v>38901</c:v>
                </c:pt>
                <c:pt idx="32">
                  <c:v>38902</c:v>
                </c:pt>
                <c:pt idx="33">
                  <c:v>38903</c:v>
                </c:pt>
                <c:pt idx="34">
                  <c:v>38904</c:v>
                </c:pt>
                <c:pt idx="35">
                  <c:v>38905</c:v>
                </c:pt>
                <c:pt idx="36">
                  <c:v>38906</c:v>
                </c:pt>
                <c:pt idx="37">
                  <c:v>38907</c:v>
                </c:pt>
                <c:pt idx="38">
                  <c:v>38908</c:v>
                </c:pt>
                <c:pt idx="39">
                  <c:v>38909</c:v>
                </c:pt>
                <c:pt idx="40">
                  <c:v>38910</c:v>
                </c:pt>
                <c:pt idx="41">
                  <c:v>38911</c:v>
                </c:pt>
                <c:pt idx="42">
                  <c:v>38912</c:v>
                </c:pt>
                <c:pt idx="43">
                  <c:v>38913</c:v>
                </c:pt>
                <c:pt idx="44">
                  <c:v>38914</c:v>
                </c:pt>
                <c:pt idx="45">
                  <c:v>38915</c:v>
                </c:pt>
                <c:pt idx="46">
                  <c:v>38916</c:v>
                </c:pt>
                <c:pt idx="47">
                  <c:v>38917</c:v>
                </c:pt>
                <c:pt idx="48">
                  <c:v>38918</c:v>
                </c:pt>
                <c:pt idx="49">
                  <c:v>38919</c:v>
                </c:pt>
                <c:pt idx="50">
                  <c:v>38920</c:v>
                </c:pt>
                <c:pt idx="51">
                  <c:v>38921</c:v>
                </c:pt>
                <c:pt idx="52">
                  <c:v>38922</c:v>
                </c:pt>
                <c:pt idx="53">
                  <c:v>38923</c:v>
                </c:pt>
                <c:pt idx="54">
                  <c:v>38924</c:v>
                </c:pt>
                <c:pt idx="55">
                  <c:v>38925</c:v>
                </c:pt>
                <c:pt idx="56">
                  <c:v>38926</c:v>
                </c:pt>
                <c:pt idx="57">
                  <c:v>38927</c:v>
                </c:pt>
                <c:pt idx="58">
                  <c:v>38928</c:v>
                </c:pt>
                <c:pt idx="59">
                  <c:v>38929</c:v>
                </c:pt>
                <c:pt idx="60">
                  <c:v>38930</c:v>
                </c:pt>
                <c:pt idx="61">
                  <c:v>38931</c:v>
                </c:pt>
                <c:pt idx="62">
                  <c:v>38932</c:v>
                </c:pt>
                <c:pt idx="63">
                  <c:v>38933</c:v>
                </c:pt>
                <c:pt idx="64">
                  <c:v>38934</c:v>
                </c:pt>
                <c:pt idx="65">
                  <c:v>38935</c:v>
                </c:pt>
                <c:pt idx="66">
                  <c:v>38936</c:v>
                </c:pt>
                <c:pt idx="67">
                  <c:v>38937</c:v>
                </c:pt>
                <c:pt idx="68">
                  <c:v>38938</c:v>
                </c:pt>
                <c:pt idx="69">
                  <c:v>38939</c:v>
                </c:pt>
                <c:pt idx="70">
                  <c:v>38940</c:v>
                </c:pt>
                <c:pt idx="71">
                  <c:v>38941</c:v>
                </c:pt>
                <c:pt idx="72">
                  <c:v>38942</c:v>
                </c:pt>
                <c:pt idx="73">
                  <c:v>38943</c:v>
                </c:pt>
                <c:pt idx="74">
                  <c:v>38944</c:v>
                </c:pt>
                <c:pt idx="75">
                  <c:v>38945</c:v>
                </c:pt>
                <c:pt idx="76">
                  <c:v>38946</c:v>
                </c:pt>
                <c:pt idx="77">
                  <c:v>38947</c:v>
                </c:pt>
                <c:pt idx="78">
                  <c:v>38948</c:v>
                </c:pt>
                <c:pt idx="79">
                  <c:v>38949</c:v>
                </c:pt>
                <c:pt idx="80">
                  <c:v>38950</c:v>
                </c:pt>
                <c:pt idx="81">
                  <c:v>38951</c:v>
                </c:pt>
                <c:pt idx="82">
                  <c:v>38952</c:v>
                </c:pt>
                <c:pt idx="83">
                  <c:v>38953</c:v>
                </c:pt>
                <c:pt idx="84">
                  <c:v>38954</c:v>
                </c:pt>
                <c:pt idx="85">
                  <c:v>38955</c:v>
                </c:pt>
                <c:pt idx="86">
                  <c:v>38956</c:v>
                </c:pt>
                <c:pt idx="87">
                  <c:v>38957</c:v>
                </c:pt>
                <c:pt idx="88">
                  <c:v>38958</c:v>
                </c:pt>
                <c:pt idx="89">
                  <c:v>38959</c:v>
                </c:pt>
                <c:pt idx="90">
                  <c:v>38960</c:v>
                </c:pt>
              </c:strCache>
            </c:strRef>
          </c:cat>
          <c:val>
            <c:numRef>
              <c:f>'7Day-Actual-BidIn'!$C$2:$C$92</c:f>
              <c:numCache>
                <c:ptCount val="91"/>
                <c:pt idx="0">
                  <c:v>44384.394</c:v>
                </c:pt>
                <c:pt idx="1">
                  <c:v>33866.636</c:v>
                </c:pt>
                <c:pt idx="2">
                  <c:v>31305.79799999999</c:v>
                </c:pt>
                <c:pt idx="3">
                  <c:v>35221.333</c:v>
                </c:pt>
                <c:pt idx="4">
                  <c:v>36763.641</c:v>
                </c:pt>
                <c:pt idx="5">
                  <c:v>35609.189</c:v>
                </c:pt>
                <c:pt idx="6">
                  <c:v>36525.97</c:v>
                </c:pt>
                <c:pt idx="7">
                  <c:v>37537.193</c:v>
                </c:pt>
                <c:pt idx="8">
                  <c:v>29729.098</c:v>
                </c:pt>
                <c:pt idx="9">
                  <c:v>29995.177000000007</c:v>
                </c:pt>
                <c:pt idx="10">
                  <c:v>34199.406</c:v>
                </c:pt>
                <c:pt idx="11">
                  <c:v>39202.24999999999</c:v>
                </c:pt>
                <c:pt idx="12">
                  <c:v>38349.06799999999</c:v>
                </c:pt>
                <c:pt idx="13">
                  <c:v>38656.382000000005</c:v>
                </c:pt>
                <c:pt idx="14">
                  <c:v>41280.486000000004</c:v>
                </c:pt>
                <c:pt idx="15">
                  <c:v>39798.068999999996</c:v>
                </c:pt>
                <c:pt idx="16">
                  <c:v>46183.861</c:v>
                </c:pt>
                <c:pt idx="17">
                  <c:v>50747.57299999999</c:v>
                </c:pt>
                <c:pt idx="18">
                  <c:v>47635.714</c:v>
                </c:pt>
                <c:pt idx="19">
                  <c:v>47767.618</c:v>
                </c:pt>
                <c:pt idx="20">
                  <c:v>52049.988999999994</c:v>
                </c:pt>
                <c:pt idx="21">
                  <c:v>48062.293</c:v>
                </c:pt>
                <c:pt idx="22">
                  <c:v>40007.05500000001</c:v>
                </c:pt>
                <c:pt idx="23">
                  <c:v>36503.646</c:v>
                </c:pt>
                <c:pt idx="24">
                  <c:v>43358.897999999994</c:v>
                </c:pt>
                <c:pt idx="25">
                  <c:v>44574.933</c:v>
                </c:pt>
                <c:pt idx="26">
                  <c:v>50063.055</c:v>
                </c:pt>
                <c:pt idx="27">
                  <c:v>49185.635</c:v>
                </c:pt>
                <c:pt idx="28">
                  <c:v>43358.088</c:v>
                </c:pt>
                <c:pt idx="29">
                  <c:v>41453.132</c:v>
                </c:pt>
                <c:pt idx="30">
                  <c:v>46025.759000000005</c:v>
                </c:pt>
                <c:pt idx="31">
                  <c:v>49728.314000000006</c:v>
                </c:pt>
                <c:pt idx="32">
                  <c:v>46583.695999999996</c:v>
                </c:pt>
                <c:pt idx="33">
                  <c:v>43799.658</c:v>
                </c:pt>
                <c:pt idx="34">
                  <c:v>40225.577000000005</c:v>
                </c:pt>
                <c:pt idx="35">
                  <c:v>40924.44700000001</c:v>
                </c:pt>
                <c:pt idx="36">
                  <c:v>37968.509999999995</c:v>
                </c:pt>
                <c:pt idx="37">
                  <c:v>40200.28400000001</c:v>
                </c:pt>
                <c:pt idx="38">
                  <c:v>48788.323</c:v>
                </c:pt>
                <c:pt idx="39">
                  <c:v>53753.94500000001</c:v>
                </c:pt>
                <c:pt idx="40">
                  <c:v>51983.895000000004</c:v>
                </c:pt>
                <c:pt idx="41">
                  <c:v>49067.729</c:v>
                </c:pt>
                <c:pt idx="42">
                  <c:v>52009.388999999996</c:v>
                </c:pt>
                <c:pt idx="43">
                  <c:v>44360.888999999996</c:v>
                </c:pt>
                <c:pt idx="44">
                  <c:v>50133.448</c:v>
                </c:pt>
                <c:pt idx="45">
                  <c:v>59199.87300000001</c:v>
                </c:pt>
                <c:pt idx="46">
                  <c:v>59967.746</c:v>
                </c:pt>
                <c:pt idx="47">
                  <c:v>53682.329999999994</c:v>
                </c:pt>
                <c:pt idx="48">
                  <c:v>52313.438</c:v>
                </c:pt>
                <c:pt idx="49">
                  <c:v>54001.024</c:v>
                </c:pt>
                <c:pt idx="50">
                  <c:v>43980.819</c:v>
                </c:pt>
                <c:pt idx="51">
                  <c:v>39738.59700000001</c:v>
                </c:pt>
                <c:pt idx="52">
                  <c:v>48289.30600000001</c:v>
                </c:pt>
                <c:pt idx="53">
                  <c:v>49530.81</c:v>
                </c:pt>
                <c:pt idx="54">
                  <c:v>53311.17700000001</c:v>
                </c:pt>
                <c:pt idx="55">
                  <c:v>55548.71199999999</c:v>
                </c:pt>
                <c:pt idx="56">
                  <c:v>53605.988</c:v>
                </c:pt>
                <c:pt idx="57">
                  <c:v>50710.985</c:v>
                </c:pt>
                <c:pt idx="58">
                  <c:v>50803.41300000001</c:v>
                </c:pt>
                <c:pt idx="59">
                  <c:v>57094.433000000005</c:v>
                </c:pt>
                <c:pt idx="60">
                  <c:v>61666.735</c:v>
                </c:pt>
                <c:pt idx="61">
                  <c:v>62016.884000000005</c:v>
                </c:pt>
                <c:pt idx="62">
                  <c:v>61808.37900000001</c:v>
                </c:pt>
                <c:pt idx="63">
                  <c:v>54311.452</c:v>
                </c:pt>
                <c:pt idx="64">
                  <c:v>46778.756</c:v>
                </c:pt>
                <c:pt idx="65">
                  <c:v>46083.044</c:v>
                </c:pt>
                <c:pt idx="66">
                  <c:v>53773.57</c:v>
                </c:pt>
                <c:pt idx="67">
                  <c:v>50281.34</c:v>
                </c:pt>
                <c:pt idx="68">
                  <c:v>46676.861</c:v>
                </c:pt>
                <c:pt idx="69">
                  <c:v>45236.672999999995</c:v>
                </c:pt>
                <c:pt idx="70">
                  <c:v>41827.974</c:v>
                </c:pt>
                <c:pt idx="71">
                  <c:v>35661.284999999996</c:v>
                </c:pt>
                <c:pt idx="72">
                  <c:v>36057.659</c:v>
                </c:pt>
                <c:pt idx="73">
                  <c:v>47317.08200000001</c:v>
                </c:pt>
                <c:pt idx="74">
                  <c:v>47875.309</c:v>
                </c:pt>
                <c:pt idx="75">
                  <c:v>48340.412</c:v>
                </c:pt>
                <c:pt idx="76">
                  <c:v>47827.388</c:v>
                </c:pt>
                <c:pt idx="77">
                  <c:v>46155.632999999994</c:v>
                </c:pt>
                <c:pt idx="78">
                  <c:v>43210.007999999994</c:v>
                </c:pt>
                <c:pt idx="79">
                  <c:v>46270.262</c:v>
                </c:pt>
                <c:pt idx="80">
                  <c:v>47553.443</c:v>
                </c:pt>
                <c:pt idx="81">
                  <c:v>48230.46</c:v>
                </c:pt>
                <c:pt idx="82">
                  <c:v>48301.060000000005</c:v>
                </c:pt>
                <c:pt idx="83">
                  <c:v>46480.801</c:v>
                </c:pt>
                <c:pt idx="84">
                  <c:v>47254.64000000001</c:v>
                </c:pt>
                <c:pt idx="85">
                  <c:v>37844.295</c:v>
                </c:pt>
                <c:pt idx="86">
                  <c:v>39030.462</c:v>
                </c:pt>
                <c:pt idx="87">
                  <c:v>46255.267</c:v>
                </c:pt>
                <c:pt idx="88">
                  <c:v>45187.621999999996</c:v>
                </c:pt>
                <c:pt idx="89">
                  <c:v>38717.121999999996</c:v>
                </c:pt>
                <c:pt idx="90">
                  <c:v>36655.361000000004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'7Day-Actual-BidIn'!$B$1</c:f>
              <c:strCache>
                <c:ptCount val="1"/>
                <c:pt idx="0">
                  <c:v>Peak Hourly Day Ahead Load Forecast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'7Day-Actual-BidIn'!$B$2:$B$92</c:f>
              <c:numCache>
                <c:ptCount val="91"/>
                <c:pt idx="0">
                  <c:v>38591</c:v>
                </c:pt>
                <c:pt idx="1">
                  <c:v>31679</c:v>
                </c:pt>
                <c:pt idx="2">
                  <c:v>30559</c:v>
                </c:pt>
                <c:pt idx="3">
                  <c:v>33284</c:v>
                </c:pt>
                <c:pt idx="4">
                  <c:v>37168</c:v>
                </c:pt>
                <c:pt idx="5">
                  <c:v>36333</c:v>
                </c:pt>
                <c:pt idx="6">
                  <c:v>36640</c:v>
                </c:pt>
                <c:pt idx="7">
                  <c:v>35399</c:v>
                </c:pt>
                <c:pt idx="8">
                  <c:v>31425</c:v>
                </c:pt>
                <c:pt idx="9">
                  <c:v>30076</c:v>
                </c:pt>
                <c:pt idx="10">
                  <c:v>34218</c:v>
                </c:pt>
                <c:pt idx="11">
                  <c:v>41105</c:v>
                </c:pt>
                <c:pt idx="12">
                  <c:v>40601</c:v>
                </c:pt>
                <c:pt idx="13">
                  <c:v>40318</c:v>
                </c:pt>
                <c:pt idx="14">
                  <c:v>42730</c:v>
                </c:pt>
                <c:pt idx="15">
                  <c:v>42260</c:v>
                </c:pt>
                <c:pt idx="16">
                  <c:v>47667</c:v>
                </c:pt>
                <c:pt idx="17">
                  <c:v>49665</c:v>
                </c:pt>
                <c:pt idx="18">
                  <c:v>48340</c:v>
                </c:pt>
                <c:pt idx="19">
                  <c:v>46337</c:v>
                </c:pt>
                <c:pt idx="20">
                  <c:v>51123</c:v>
                </c:pt>
                <c:pt idx="21">
                  <c:v>50149</c:v>
                </c:pt>
                <c:pt idx="22">
                  <c:v>38435</c:v>
                </c:pt>
                <c:pt idx="23">
                  <c:v>34683</c:v>
                </c:pt>
                <c:pt idx="24">
                  <c:v>44398</c:v>
                </c:pt>
                <c:pt idx="25">
                  <c:v>41841</c:v>
                </c:pt>
                <c:pt idx="26">
                  <c:v>48051</c:v>
                </c:pt>
                <c:pt idx="27">
                  <c:v>49413</c:v>
                </c:pt>
                <c:pt idx="28">
                  <c:v>46589</c:v>
                </c:pt>
                <c:pt idx="29">
                  <c:v>46036</c:v>
                </c:pt>
                <c:pt idx="30">
                  <c:v>50823</c:v>
                </c:pt>
                <c:pt idx="31">
                  <c:v>55182</c:v>
                </c:pt>
                <c:pt idx="32">
                  <c:v>52826</c:v>
                </c:pt>
                <c:pt idx="33">
                  <c:v>47944</c:v>
                </c:pt>
                <c:pt idx="34">
                  <c:v>41594</c:v>
                </c:pt>
                <c:pt idx="35">
                  <c:v>43278</c:v>
                </c:pt>
                <c:pt idx="36">
                  <c:v>41751</c:v>
                </c:pt>
                <c:pt idx="37">
                  <c:v>42240</c:v>
                </c:pt>
                <c:pt idx="38">
                  <c:v>51012</c:v>
                </c:pt>
                <c:pt idx="39">
                  <c:v>52527</c:v>
                </c:pt>
                <c:pt idx="40">
                  <c:v>53612</c:v>
                </c:pt>
                <c:pt idx="41">
                  <c:v>51689</c:v>
                </c:pt>
                <c:pt idx="42">
                  <c:v>51818</c:v>
                </c:pt>
                <c:pt idx="43">
                  <c:v>48926</c:v>
                </c:pt>
                <c:pt idx="44">
                  <c:v>50305</c:v>
                </c:pt>
                <c:pt idx="45">
                  <c:v>58904</c:v>
                </c:pt>
                <c:pt idx="46">
                  <c:v>59777</c:v>
                </c:pt>
                <c:pt idx="47">
                  <c:v>53053</c:v>
                </c:pt>
                <c:pt idx="48">
                  <c:v>51862</c:v>
                </c:pt>
                <c:pt idx="49">
                  <c:v>51902</c:v>
                </c:pt>
                <c:pt idx="50">
                  <c:v>44496</c:v>
                </c:pt>
                <c:pt idx="51">
                  <c:v>42899</c:v>
                </c:pt>
                <c:pt idx="52">
                  <c:v>51005</c:v>
                </c:pt>
                <c:pt idx="53">
                  <c:v>51401</c:v>
                </c:pt>
                <c:pt idx="54">
                  <c:v>52775</c:v>
                </c:pt>
                <c:pt idx="55">
                  <c:v>53353</c:v>
                </c:pt>
                <c:pt idx="56">
                  <c:v>53266</c:v>
                </c:pt>
                <c:pt idx="57">
                  <c:v>50508</c:v>
                </c:pt>
                <c:pt idx="58">
                  <c:v>52648</c:v>
                </c:pt>
                <c:pt idx="59">
                  <c:v>56725</c:v>
                </c:pt>
                <c:pt idx="60">
                  <c:v>59776</c:v>
                </c:pt>
                <c:pt idx="61">
                  <c:v>60707</c:v>
                </c:pt>
                <c:pt idx="62">
                  <c:v>59749</c:v>
                </c:pt>
                <c:pt idx="63">
                  <c:v>56545</c:v>
                </c:pt>
                <c:pt idx="64">
                  <c:v>49093</c:v>
                </c:pt>
                <c:pt idx="65">
                  <c:v>49217</c:v>
                </c:pt>
                <c:pt idx="66">
                  <c:v>55236</c:v>
                </c:pt>
                <c:pt idx="67">
                  <c:v>51035</c:v>
                </c:pt>
                <c:pt idx="68">
                  <c:v>48681</c:v>
                </c:pt>
                <c:pt idx="69">
                  <c:v>47221</c:v>
                </c:pt>
                <c:pt idx="70">
                  <c:v>43620</c:v>
                </c:pt>
                <c:pt idx="71">
                  <c:v>34295</c:v>
                </c:pt>
                <c:pt idx="72">
                  <c:v>36169</c:v>
                </c:pt>
                <c:pt idx="73">
                  <c:v>49601</c:v>
                </c:pt>
                <c:pt idx="74">
                  <c:v>50371</c:v>
                </c:pt>
                <c:pt idx="75">
                  <c:v>48102</c:v>
                </c:pt>
                <c:pt idx="76">
                  <c:v>47461</c:v>
                </c:pt>
                <c:pt idx="77">
                  <c:v>47199</c:v>
                </c:pt>
                <c:pt idx="78">
                  <c:v>43851</c:v>
                </c:pt>
                <c:pt idx="79">
                  <c:v>44743</c:v>
                </c:pt>
                <c:pt idx="80">
                  <c:v>46111</c:v>
                </c:pt>
                <c:pt idx="81">
                  <c:v>47526</c:v>
                </c:pt>
                <c:pt idx="82">
                  <c:v>47986</c:v>
                </c:pt>
                <c:pt idx="83">
                  <c:v>43803</c:v>
                </c:pt>
                <c:pt idx="84">
                  <c:v>43861</c:v>
                </c:pt>
                <c:pt idx="85">
                  <c:v>43679</c:v>
                </c:pt>
                <c:pt idx="86">
                  <c:v>39712</c:v>
                </c:pt>
                <c:pt idx="87">
                  <c:v>50802</c:v>
                </c:pt>
                <c:pt idx="88">
                  <c:v>46975</c:v>
                </c:pt>
                <c:pt idx="89">
                  <c:v>40655</c:v>
                </c:pt>
                <c:pt idx="90">
                  <c:v>37477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'7Day-Actual-BidIn'!$G$1</c:f>
              <c:strCache>
                <c:ptCount val="1"/>
                <c:pt idx="0">
                  <c:v>Aver. Hourly Day Ahead Bid-In Forecast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'7Day-Actual-BidIn'!$G$2:$G$92</c:f>
              <c:numCache>
                <c:ptCount val="91"/>
                <c:pt idx="0">
                  <c:v>37002</c:v>
                </c:pt>
                <c:pt idx="1">
                  <c:v>30829</c:v>
                </c:pt>
                <c:pt idx="2">
                  <c:v>28981</c:v>
                </c:pt>
                <c:pt idx="3">
                  <c:v>33457</c:v>
                </c:pt>
                <c:pt idx="4">
                  <c:v>30663</c:v>
                </c:pt>
                <c:pt idx="5">
                  <c:v>31993</c:v>
                </c:pt>
                <c:pt idx="6">
                  <c:v>31571</c:v>
                </c:pt>
                <c:pt idx="7">
                  <c:v>32221</c:v>
                </c:pt>
                <c:pt idx="8">
                  <c:v>28646</c:v>
                </c:pt>
                <c:pt idx="9">
                  <c:v>27128</c:v>
                </c:pt>
                <c:pt idx="10">
                  <c:v>33540</c:v>
                </c:pt>
                <c:pt idx="11">
                  <c:v>34034</c:v>
                </c:pt>
                <c:pt idx="12">
                  <c:v>33087</c:v>
                </c:pt>
                <c:pt idx="13">
                  <c:v>34916</c:v>
                </c:pt>
                <c:pt idx="14">
                  <c:v>35330</c:v>
                </c:pt>
                <c:pt idx="15">
                  <c:v>36438</c:v>
                </c:pt>
                <c:pt idx="16">
                  <c:v>39077</c:v>
                </c:pt>
                <c:pt idx="17">
                  <c:v>43443</c:v>
                </c:pt>
                <c:pt idx="18">
                  <c:v>39965</c:v>
                </c:pt>
                <c:pt idx="19">
                  <c:v>37200</c:v>
                </c:pt>
                <c:pt idx="20">
                  <c:v>40706</c:v>
                </c:pt>
                <c:pt idx="21">
                  <c:v>39302</c:v>
                </c:pt>
                <c:pt idx="22">
                  <c:v>32288</c:v>
                </c:pt>
                <c:pt idx="23">
                  <c:v>31208</c:v>
                </c:pt>
                <c:pt idx="24">
                  <c:v>34682</c:v>
                </c:pt>
                <c:pt idx="25">
                  <c:v>37286</c:v>
                </c:pt>
                <c:pt idx="26">
                  <c:v>39785</c:v>
                </c:pt>
                <c:pt idx="27">
                  <c:v>39192</c:v>
                </c:pt>
                <c:pt idx="28">
                  <c:v>36843</c:v>
                </c:pt>
                <c:pt idx="29">
                  <c:v>35257</c:v>
                </c:pt>
                <c:pt idx="30">
                  <c:v>36565</c:v>
                </c:pt>
                <c:pt idx="31">
                  <c:v>39272</c:v>
                </c:pt>
                <c:pt idx="32">
                  <c:v>35349</c:v>
                </c:pt>
                <c:pt idx="33">
                  <c:v>37472</c:v>
                </c:pt>
                <c:pt idx="34">
                  <c:v>34399</c:v>
                </c:pt>
                <c:pt idx="35">
                  <c:v>32507</c:v>
                </c:pt>
                <c:pt idx="36">
                  <c:v>32780</c:v>
                </c:pt>
                <c:pt idx="37">
                  <c:v>33121</c:v>
                </c:pt>
                <c:pt idx="38">
                  <c:v>37566</c:v>
                </c:pt>
                <c:pt idx="39">
                  <c:v>39612</c:v>
                </c:pt>
                <c:pt idx="40">
                  <c:v>42186</c:v>
                </c:pt>
                <c:pt idx="41">
                  <c:v>42097</c:v>
                </c:pt>
                <c:pt idx="42">
                  <c:v>40712</c:v>
                </c:pt>
                <c:pt idx="43">
                  <c:v>38893</c:v>
                </c:pt>
                <c:pt idx="44">
                  <c:v>38494</c:v>
                </c:pt>
                <c:pt idx="45">
                  <c:v>44399</c:v>
                </c:pt>
                <c:pt idx="46">
                  <c:v>46769</c:v>
                </c:pt>
                <c:pt idx="47">
                  <c:v>43028</c:v>
                </c:pt>
                <c:pt idx="48">
                  <c:v>39901</c:v>
                </c:pt>
                <c:pt idx="49">
                  <c:v>41473</c:v>
                </c:pt>
                <c:pt idx="50">
                  <c:v>37522</c:v>
                </c:pt>
                <c:pt idx="51">
                  <c:v>35232</c:v>
                </c:pt>
                <c:pt idx="52">
                  <c:v>38268</c:v>
                </c:pt>
                <c:pt idx="53">
                  <c:v>39588</c:v>
                </c:pt>
                <c:pt idx="54">
                  <c:v>41483</c:v>
                </c:pt>
                <c:pt idx="55">
                  <c:v>42893</c:v>
                </c:pt>
                <c:pt idx="56">
                  <c:v>43428</c:v>
                </c:pt>
                <c:pt idx="57">
                  <c:v>40769</c:v>
                </c:pt>
                <c:pt idx="58">
                  <c:v>39890</c:v>
                </c:pt>
                <c:pt idx="59">
                  <c:v>44846</c:v>
                </c:pt>
                <c:pt idx="60">
                  <c:v>46803</c:v>
                </c:pt>
                <c:pt idx="61">
                  <c:v>48356</c:v>
                </c:pt>
                <c:pt idx="62">
                  <c:v>49454</c:v>
                </c:pt>
                <c:pt idx="63">
                  <c:v>44390</c:v>
                </c:pt>
                <c:pt idx="64">
                  <c:v>39085</c:v>
                </c:pt>
                <c:pt idx="65">
                  <c:v>37395</c:v>
                </c:pt>
                <c:pt idx="66">
                  <c:v>41286</c:v>
                </c:pt>
                <c:pt idx="67">
                  <c:v>39529</c:v>
                </c:pt>
                <c:pt idx="68">
                  <c:v>36407</c:v>
                </c:pt>
                <c:pt idx="69">
                  <c:v>37557</c:v>
                </c:pt>
                <c:pt idx="70">
                  <c:v>36093</c:v>
                </c:pt>
                <c:pt idx="71">
                  <c:v>31752</c:v>
                </c:pt>
                <c:pt idx="72">
                  <c:v>30766</c:v>
                </c:pt>
                <c:pt idx="73">
                  <c:v>37531</c:v>
                </c:pt>
                <c:pt idx="74">
                  <c:v>39410</c:v>
                </c:pt>
                <c:pt idx="75">
                  <c:v>37920</c:v>
                </c:pt>
                <c:pt idx="76">
                  <c:v>36897</c:v>
                </c:pt>
                <c:pt idx="77">
                  <c:v>37654</c:v>
                </c:pt>
                <c:pt idx="78">
                  <c:v>35816</c:v>
                </c:pt>
                <c:pt idx="79">
                  <c:v>34473</c:v>
                </c:pt>
                <c:pt idx="80">
                  <c:v>38186</c:v>
                </c:pt>
                <c:pt idx="81">
                  <c:v>38794</c:v>
                </c:pt>
                <c:pt idx="82">
                  <c:v>38191</c:v>
                </c:pt>
                <c:pt idx="83">
                  <c:v>36043</c:v>
                </c:pt>
                <c:pt idx="84">
                  <c:v>37246</c:v>
                </c:pt>
                <c:pt idx="85">
                  <c:v>35633</c:v>
                </c:pt>
                <c:pt idx="86">
                  <c:v>35199</c:v>
                </c:pt>
                <c:pt idx="87">
                  <c:v>38759</c:v>
                </c:pt>
                <c:pt idx="88">
                  <c:v>38902</c:v>
                </c:pt>
                <c:pt idx="89">
                  <c:v>35779</c:v>
                </c:pt>
                <c:pt idx="90">
                  <c:v>33947</c:v>
                </c:pt>
              </c:numCache>
            </c:numRef>
          </c:val>
          <c:smooth val="0"/>
        </c:ser>
        <c:marker val="1"/>
        <c:axId val="23546080"/>
        <c:axId val="10588129"/>
      </c:lineChart>
      <c:date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88129"/>
        <c:crosses val="autoZero"/>
        <c:auto val="0"/>
        <c:noMultiLvlLbl val="0"/>
      </c:dateAx>
      <c:valAx>
        <c:axId val="10588129"/>
        <c:scaling>
          <c:orientation val="minMax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MW-hr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460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475"/>
          <c:y val="0.69625"/>
          <c:w val="0.31975"/>
          <c:h val="0.1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Peak Hourly Day Ahead Load Forecast vs Actual Useage                          PJM Mid-Atlantic Region,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875"/>
          <c:w val="0.93775"/>
          <c:h val="0.7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y = 0.9493x + 3028.3
R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 = 0.9087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'7Day-Actual-BidIn'!$B$2:$B$92</c:f>
              <c:numCache>
                <c:ptCount val="91"/>
                <c:pt idx="0">
                  <c:v>38591</c:v>
                </c:pt>
                <c:pt idx="1">
                  <c:v>31679</c:v>
                </c:pt>
                <c:pt idx="2">
                  <c:v>30559</c:v>
                </c:pt>
                <c:pt idx="3">
                  <c:v>33284</c:v>
                </c:pt>
                <c:pt idx="4">
                  <c:v>37168</c:v>
                </c:pt>
                <c:pt idx="5">
                  <c:v>36333</c:v>
                </c:pt>
                <c:pt idx="6">
                  <c:v>36640</c:v>
                </c:pt>
                <c:pt idx="7">
                  <c:v>35399</c:v>
                </c:pt>
                <c:pt idx="8">
                  <c:v>31425</c:v>
                </c:pt>
                <c:pt idx="9">
                  <c:v>30076</c:v>
                </c:pt>
                <c:pt idx="10">
                  <c:v>34218</c:v>
                </c:pt>
                <c:pt idx="11">
                  <c:v>41105</c:v>
                </c:pt>
                <c:pt idx="12">
                  <c:v>40601</c:v>
                </c:pt>
                <c:pt idx="13">
                  <c:v>40318</c:v>
                </c:pt>
                <c:pt idx="14">
                  <c:v>42730</c:v>
                </c:pt>
                <c:pt idx="15">
                  <c:v>42260</c:v>
                </c:pt>
                <c:pt idx="16">
                  <c:v>47667</c:v>
                </c:pt>
                <c:pt idx="17">
                  <c:v>49665</c:v>
                </c:pt>
                <c:pt idx="18">
                  <c:v>48340</c:v>
                </c:pt>
                <c:pt idx="19">
                  <c:v>46337</c:v>
                </c:pt>
                <c:pt idx="20">
                  <c:v>51123</c:v>
                </c:pt>
                <c:pt idx="21">
                  <c:v>50149</c:v>
                </c:pt>
                <c:pt idx="22">
                  <c:v>38435</c:v>
                </c:pt>
                <c:pt idx="23">
                  <c:v>34683</c:v>
                </c:pt>
                <c:pt idx="24">
                  <c:v>44398</c:v>
                </c:pt>
                <c:pt idx="25">
                  <c:v>41841</c:v>
                </c:pt>
                <c:pt idx="26">
                  <c:v>48051</c:v>
                </c:pt>
                <c:pt idx="27">
                  <c:v>49413</c:v>
                </c:pt>
                <c:pt idx="28">
                  <c:v>46589</c:v>
                </c:pt>
                <c:pt idx="29">
                  <c:v>46036</c:v>
                </c:pt>
                <c:pt idx="30">
                  <c:v>50823</c:v>
                </c:pt>
                <c:pt idx="31">
                  <c:v>55182</c:v>
                </c:pt>
                <c:pt idx="32">
                  <c:v>52826</c:v>
                </c:pt>
                <c:pt idx="33">
                  <c:v>47944</c:v>
                </c:pt>
                <c:pt idx="34">
                  <c:v>41594</c:v>
                </c:pt>
                <c:pt idx="35">
                  <c:v>43278</c:v>
                </c:pt>
                <c:pt idx="36">
                  <c:v>41751</c:v>
                </c:pt>
                <c:pt idx="37">
                  <c:v>42240</c:v>
                </c:pt>
                <c:pt idx="38">
                  <c:v>51012</c:v>
                </c:pt>
                <c:pt idx="39">
                  <c:v>52527</c:v>
                </c:pt>
                <c:pt idx="40">
                  <c:v>53612</c:v>
                </c:pt>
                <c:pt idx="41">
                  <c:v>51689</c:v>
                </c:pt>
                <c:pt idx="42">
                  <c:v>51818</c:v>
                </c:pt>
                <c:pt idx="43">
                  <c:v>48926</c:v>
                </c:pt>
                <c:pt idx="44">
                  <c:v>50305</c:v>
                </c:pt>
                <c:pt idx="45">
                  <c:v>58904</c:v>
                </c:pt>
                <c:pt idx="46">
                  <c:v>59777</c:v>
                </c:pt>
                <c:pt idx="47">
                  <c:v>53053</c:v>
                </c:pt>
                <c:pt idx="48">
                  <c:v>51862</c:v>
                </c:pt>
                <c:pt idx="49">
                  <c:v>51902</c:v>
                </c:pt>
                <c:pt idx="50">
                  <c:v>44496</c:v>
                </c:pt>
                <c:pt idx="51">
                  <c:v>42899</c:v>
                </c:pt>
                <c:pt idx="52">
                  <c:v>51005</c:v>
                </c:pt>
                <c:pt idx="53">
                  <c:v>51401</c:v>
                </c:pt>
                <c:pt idx="54">
                  <c:v>52775</c:v>
                </c:pt>
                <c:pt idx="55">
                  <c:v>53353</c:v>
                </c:pt>
                <c:pt idx="56">
                  <c:v>53266</c:v>
                </c:pt>
                <c:pt idx="57">
                  <c:v>50508</c:v>
                </c:pt>
                <c:pt idx="58">
                  <c:v>52648</c:v>
                </c:pt>
                <c:pt idx="59">
                  <c:v>56725</c:v>
                </c:pt>
                <c:pt idx="60">
                  <c:v>59776</c:v>
                </c:pt>
                <c:pt idx="61">
                  <c:v>60707</c:v>
                </c:pt>
                <c:pt idx="62">
                  <c:v>59749</c:v>
                </c:pt>
                <c:pt idx="63">
                  <c:v>56545</c:v>
                </c:pt>
                <c:pt idx="64">
                  <c:v>49093</c:v>
                </c:pt>
                <c:pt idx="65">
                  <c:v>49217</c:v>
                </c:pt>
                <c:pt idx="66">
                  <c:v>55236</c:v>
                </c:pt>
                <c:pt idx="67">
                  <c:v>51035</c:v>
                </c:pt>
                <c:pt idx="68">
                  <c:v>48681</c:v>
                </c:pt>
                <c:pt idx="69">
                  <c:v>47221</c:v>
                </c:pt>
                <c:pt idx="70">
                  <c:v>43620</c:v>
                </c:pt>
                <c:pt idx="71">
                  <c:v>34295</c:v>
                </c:pt>
                <c:pt idx="72">
                  <c:v>36169</c:v>
                </c:pt>
                <c:pt idx="73">
                  <c:v>49601</c:v>
                </c:pt>
                <c:pt idx="74">
                  <c:v>50371</c:v>
                </c:pt>
                <c:pt idx="75">
                  <c:v>48102</c:v>
                </c:pt>
                <c:pt idx="76">
                  <c:v>47461</c:v>
                </c:pt>
                <c:pt idx="77">
                  <c:v>47199</c:v>
                </c:pt>
                <c:pt idx="78">
                  <c:v>43851</c:v>
                </c:pt>
                <c:pt idx="79">
                  <c:v>44743</c:v>
                </c:pt>
                <c:pt idx="80">
                  <c:v>46111</c:v>
                </c:pt>
                <c:pt idx="81">
                  <c:v>47526</c:v>
                </c:pt>
                <c:pt idx="82">
                  <c:v>47986</c:v>
                </c:pt>
                <c:pt idx="83">
                  <c:v>43803</c:v>
                </c:pt>
                <c:pt idx="84">
                  <c:v>43861</c:v>
                </c:pt>
                <c:pt idx="85">
                  <c:v>43679</c:v>
                </c:pt>
                <c:pt idx="86">
                  <c:v>39712</c:v>
                </c:pt>
                <c:pt idx="87">
                  <c:v>50802</c:v>
                </c:pt>
                <c:pt idx="88">
                  <c:v>46975</c:v>
                </c:pt>
                <c:pt idx="89">
                  <c:v>40655</c:v>
                </c:pt>
                <c:pt idx="90">
                  <c:v>37477</c:v>
                </c:pt>
              </c:numCache>
            </c:numRef>
          </c:xVal>
          <c:yVal>
            <c:numRef>
              <c:f>'7Day-Actual-BidIn'!$C$2:$C$92</c:f>
              <c:numCache>
                <c:ptCount val="91"/>
                <c:pt idx="0">
                  <c:v>44384.394</c:v>
                </c:pt>
                <c:pt idx="1">
                  <c:v>33866.636</c:v>
                </c:pt>
                <c:pt idx="2">
                  <c:v>31305.79799999999</c:v>
                </c:pt>
                <c:pt idx="3">
                  <c:v>35221.333</c:v>
                </c:pt>
                <c:pt idx="4">
                  <c:v>36763.641</c:v>
                </c:pt>
                <c:pt idx="5">
                  <c:v>35609.189</c:v>
                </c:pt>
                <c:pt idx="6">
                  <c:v>36525.97</c:v>
                </c:pt>
                <c:pt idx="7">
                  <c:v>37537.193</c:v>
                </c:pt>
                <c:pt idx="8">
                  <c:v>29729.098</c:v>
                </c:pt>
                <c:pt idx="9">
                  <c:v>29995.177000000007</c:v>
                </c:pt>
                <c:pt idx="10">
                  <c:v>34199.406</c:v>
                </c:pt>
                <c:pt idx="11">
                  <c:v>39202.24999999999</c:v>
                </c:pt>
                <c:pt idx="12">
                  <c:v>38349.06799999999</c:v>
                </c:pt>
                <c:pt idx="13">
                  <c:v>38656.382000000005</c:v>
                </c:pt>
                <c:pt idx="14">
                  <c:v>41280.486000000004</c:v>
                </c:pt>
                <c:pt idx="15">
                  <c:v>39798.068999999996</c:v>
                </c:pt>
                <c:pt idx="16">
                  <c:v>46183.861</c:v>
                </c:pt>
                <c:pt idx="17">
                  <c:v>50747.57299999999</c:v>
                </c:pt>
                <c:pt idx="18">
                  <c:v>47635.714</c:v>
                </c:pt>
                <c:pt idx="19">
                  <c:v>47767.618</c:v>
                </c:pt>
                <c:pt idx="20">
                  <c:v>52049.988999999994</c:v>
                </c:pt>
                <c:pt idx="21">
                  <c:v>48062.293</c:v>
                </c:pt>
                <c:pt idx="22">
                  <c:v>40007.05500000001</c:v>
                </c:pt>
                <c:pt idx="23">
                  <c:v>36503.646</c:v>
                </c:pt>
                <c:pt idx="24">
                  <c:v>43358.897999999994</c:v>
                </c:pt>
                <c:pt idx="25">
                  <c:v>44574.933</c:v>
                </c:pt>
                <c:pt idx="26">
                  <c:v>50063.055</c:v>
                </c:pt>
                <c:pt idx="27">
                  <c:v>49185.635</c:v>
                </c:pt>
                <c:pt idx="28">
                  <c:v>43358.088</c:v>
                </c:pt>
                <c:pt idx="29">
                  <c:v>41453.132</c:v>
                </c:pt>
                <c:pt idx="30">
                  <c:v>46025.759000000005</c:v>
                </c:pt>
                <c:pt idx="31">
                  <c:v>49728.314000000006</c:v>
                </c:pt>
                <c:pt idx="32">
                  <c:v>46583.695999999996</c:v>
                </c:pt>
                <c:pt idx="33">
                  <c:v>43799.658</c:v>
                </c:pt>
                <c:pt idx="34">
                  <c:v>40225.577000000005</c:v>
                </c:pt>
                <c:pt idx="35">
                  <c:v>40924.44700000001</c:v>
                </c:pt>
                <c:pt idx="36">
                  <c:v>37968.509999999995</c:v>
                </c:pt>
                <c:pt idx="37">
                  <c:v>40200.28400000001</c:v>
                </c:pt>
                <c:pt idx="38">
                  <c:v>48788.323</c:v>
                </c:pt>
                <c:pt idx="39">
                  <c:v>53753.94500000001</c:v>
                </c:pt>
                <c:pt idx="40">
                  <c:v>51983.895000000004</c:v>
                </c:pt>
                <c:pt idx="41">
                  <c:v>49067.729</c:v>
                </c:pt>
                <c:pt idx="42">
                  <c:v>52009.388999999996</c:v>
                </c:pt>
                <c:pt idx="43">
                  <c:v>44360.888999999996</c:v>
                </c:pt>
                <c:pt idx="44">
                  <c:v>50133.448</c:v>
                </c:pt>
                <c:pt idx="45">
                  <c:v>59199.87300000001</c:v>
                </c:pt>
                <c:pt idx="46">
                  <c:v>59967.746</c:v>
                </c:pt>
                <c:pt idx="47">
                  <c:v>53682.329999999994</c:v>
                </c:pt>
                <c:pt idx="48">
                  <c:v>52313.438</c:v>
                </c:pt>
                <c:pt idx="49">
                  <c:v>54001.024</c:v>
                </c:pt>
                <c:pt idx="50">
                  <c:v>43980.819</c:v>
                </c:pt>
                <c:pt idx="51">
                  <c:v>39738.59700000001</c:v>
                </c:pt>
                <c:pt idx="52">
                  <c:v>48289.30600000001</c:v>
                </c:pt>
                <c:pt idx="53">
                  <c:v>49530.81</c:v>
                </c:pt>
                <c:pt idx="54">
                  <c:v>53311.17700000001</c:v>
                </c:pt>
                <c:pt idx="55">
                  <c:v>55548.71199999999</c:v>
                </c:pt>
                <c:pt idx="56">
                  <c:v>53605.988</c:v>
                </c:pt>
                <c:pt idx="57">
                  <c:v>50710.985</c:v>
                </c:pt>
                <c:pt idx="58">
                  <c:v>50803.41300000001</c:v>
                </c:pt>
                <c:pt idx="59">
                  <c:v>57094.433000000005</c:v>
                </c:pt>
                <c:pt idx="60">
                  <c:v>61666.735</c:v>
                </c:pt>
                <c:pt idx="61">
                  <c:v>62016.884000000005</c:v>
                </c:pt>
                <c:pt idx="62">
                  <c:v>61808.37900000001</c:v>
                </c:pt>
                <c:pt idx="63">
                  <c:v>54311.452</c:v>
                </c:pt>
                <c:pt idx="64">
                  <c:v>46778.756</c:v>
                </c:pt>
                <c:pt idx="65">
                  <c:v>46083.044</c:v>
                </c:pt>
                <c:pt idx="66">
                  <c:v>53773.57</c:v>
                </c:pt>
                <c:pt idx="67">
                  <c:v>50281.34</c:v>
                </c:pt>
                <c:pt idx="68">
                  <c:v>46676.861</c:v>
                </c:pt>
                <c:pt idx="69">
                  <c:v>45236.672999999995</c:v>
                </c:pt>
                <c:pt idx="70">
                  <c:v>41827.974</c:v>
                </c:pt>
                <c:pt idx="71">
                  <c:v>35661.284999999996</c:v>
                </c:pt>
                <c:pt idx="72">
                  <c:v>36057.659</c:v>
                </c:pt>
                <c:pt idx="73">
                  <c:v>47317.08200000001</c:v>
                </c:pt>
                <c:pt idx="74">
                  <c:v>47875.309</c:v>
                </c:pt>
                <c:pt idx="75">
                  <c:v>48340.412</c:v>
                </c:pt>
                <c:pt idx="76">
                  <c:v>47827.388</c:v>
                </c:pt>
                <c:pt idx="77">
                  <c:v>46155.632999999994</c:v>
                </c:pt>
                <c:pt idx="78">
                  <c:v>43210.007999999994</c:v>
                </c:pt>
                <c:pt idx="79">
                  <c:v>46270.262</c:v>
                </c:pt>
                <c:pt idx="80">
                  <c:v>47553.443</c:v>
                </c:pt>
                <c:pt idx="81">
                  <c:v>48230.46</c:v>
                </c:pt>
                <c:pt idx="82">
                  <c:v>48301.060000000005</c:v>
                </c:pt>
                <c:pt idx="83">
                  <c:v>46480.801</c:v>
                </c:pt>
                <c:pt idx="84">
                  <c:v>47254.64000000001</c:v>
                </c:pt>
                <c:pt idx="85">
                  <c:v>37844.295</c:v>
                </c:pt>
                <c:pt idx="86">
                  <c:v>39030.462</c:v>
                </c:pt>
                <c:pt idx="87">
                  <c:v>46255.267</c:v>
                </c:pt>
                <c:pt idx="88">
                  <c:v>45187.621999999996</c:v>
                </c:pt>
                <c:pt idx="89">
                  <c:v>38717.121999999996</c:v>
                </c:pt>
                <c:pt idx="90">
                  <c:v>36655.361000000004</c:v>
                </c:pt>
              </c:numCache>
            </c:numRef>
          </c:yVal>
          <c:smooth val="0"/>
        </c:ser>
        <c:axId val="28184298"/>
        <c:axId val="52332091"/>
      </c:scatterChart>
      <c:valAx>
        <c:axId val="2818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Peak Hourly Day Ahead Load Forecast (MW)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32091"/>
        <c:crosses val="autoZero"/>
        <c:crossBetween val="midCat"/>
        <c:dispUnits/>
      </c:valAx>
      <c:valAx>
        <c:axId val="52332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Actual Useage (MW)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842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2365"/>
          <c:w val="0.84925"/>
          <c:h val="0.7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'7Day-O3Exc'!$BD$4</c:f>
              <c:strCache>
                <c:ptCount val="1"/>
                <c:pt idx="0">
                  <c:v>Total No. Days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'7Day-O3Exc'!$BF$3:$CC$3</c:f>
              <c:strCache>
                <c:ptCount val="23"/>
                <c:pt idx="0">
                  <c:v>Ju-Ju-Aug</c:v>
                </c:pt>
                <c:pt idx="1">
                  <c:v>&gt;=39GW</c:v>
                </c:pt>
                <c:pt idx="2">
                  <c:v>&gt;=40GW</c:v>
                </c:pt>
                <c:pt idx="3">
                  <c:v>&gt;=41GW</c:v>
                </c:pt>
                <c:pt idx="4">
                  <c:v>&gt;=42GW</c:v>
                </c:pt>
                <c:pt idx="5">
                  <c:v>&gt;=43GW</c:v>
                </c:pt>
                <c:pt idx="6">
                  <c:v>&gt;=44GW</c:v>
                </c:pt>
                <c:pt idx="7">
                  <c:v>&gt;=45GW</c:v>
                </c:pt>
                <c:pt idx="8">
                  <c:v>&gt;=46GW</c:v>
                </c:pt>
                <c:pt idx="9">
                  <c:v>&gt;=47GW</c:v>
                </c:pt>
                <c:pt idx="10">
                  <c:v>&gt;=48GW</c:v>
                </c:pt>
                <c:pt idx="11">
                  <c:v>&gt;=49GW</c:v>
                </c:pt>
                <c:pt idx="12">
                  <c:v>&gt;=50GW</c:v>
                </c:pt>
                <c:pt idx="13">
                  <c:v>&gt;=51GW</c:v>
                </c:pt>
                <c:pt idx="14">
                  <c:v>&gt;=52GW</c:v>
                </c:pt>
                <c:pt idx="15">
                  <c:v>&gt;=53GW</c:v>
                </c:pt>
                <c:pt idx="16">
                  <c:v>&gt;=54GW</c:v>
                </c:pt>
                <c:pt idx="17">
                  <c:v>&gt;=55GW</c:v>
                </c:pt>
                <c:pt idx="18">
                  <c:v>&gt;=56GW</c:v>
                </c:pt>
                <c:pt idx="19">
                  <c:v>&gt;=57GW</c:v>
                </c:pt>
                <c:pt idx="20">
                  <c:v>&gt;=58GW</c:v>
                </c:pt>
                <c:pt idx="21">
                  <c:v>&gt;=59GW</c:v>
                </c:pt>
                <c:pt idx="22">
                  <c:v>&gt;=60GW</c:v>
                </c:pt>
              </c:strCache>
            </c:strRef>
          </c:cat>
          <c:val>
            <c:numRef>
              <c:f>'7Day-O3Exc'!$BF$4:$CB$4</c:f>
              <c:numCache>
                <c:ptCount val="23"/>
                <c:pt idx="0">
                  <c:v>91</c:v>
                </c:pt>
                <c:pt idx="1">
                  <c:v>75</c:v>
                </c:pt>
                <c:pt idx="2">
                  <c:v>74</c:v>
                </c:pt>
                <c:pt idx="3">
                  <c:v>71</c:v>
                </c:pt>
                <c:pt idx="4">
                  <c:v>67</c:v>
                </c:pt>
                <c:pt idx="5">
                  <c:v>63</c:v>
                </c:pt>
                <c:pt idx="6">
                  <c:v>57</c:v>
                </c:pt>
                <c:pt idx="7">
                  <c:v>54</c:v>
                </c:pt>
                <c:pt idx="8">
                  <c:v>54</c:v>
                </c:pt>
                <c:pt idx="9">
                  <c:v>49</c:v>
                </c:pt>
                <c:pt idx="10">
                  <c:v>42</c:v>
                </c:pt>
                <c:pt idx="11">
                  <c:v>37</c:v>
                </c:pt>
                <c:pt idx="12">
                  <c:v>32</c:v>
                </c:pt>
                <c:pt idx="13">
                  <c:v>26</c:v>
                </c:pt>
                <c:pt idx="14">
                  <c:v>17</c:v>
                </c:pt>
                <c:pt idx="15">
                  <c:v>13</c:v>
                </c:pt>
                <c:pt idx="16">
                  <c:v>9</c:v>
                </c:pt>
                <c:pt idx="17">
                  <c:v>9</c:v>
                </c:pt>
                <c:pt idx="18">
                  <c:v>7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1</c:v>
                </c:pt>
              </c:numCache>
            </c:numRef>
          </c:val>
        </c:ser>
        <c:ser>
          <c:idx val="0"/>
          <c:order val="1"/>
          <c:tx>
            <c:strRef>
              <c:f>'7Day-O3Exc'!$BD$6</c:f>
              <c:strCache>
                <c:ptCount val="1"/>
                <c:pt idx="0">
                  <c:v>O3 Exc Days-NVA to MA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'7Day-O3Exc'!$BF$6:$CB$6</c:f>
              <c:numCache>
                <c:ptCount val="23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31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26</c:v>
                </c:pt>
                <c:pt idx="10">
                  <c:v>21</c:v>
                </c:pt>
                <c:pt idx="11">
                  <c:v>20</c:v>
                </c:pt>
                <c:pt idx="12">
                  <c:v>16</c:v>
                </c:pt>
                <c:pt idx="13">
                  <c:v>14</c:v>
                </c:pt>
                <c:pt idx="14">
                  <c:v>12</c:v>
                </c:pt>
                <c:pt idx="15">
                  <c:v>10</c:v>
                </c:pt>
                <c:pt idx="16">
                  <c:v>8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1</c:v>
                </c:pt>
              </c:numCache>
            </c:numRef>
          </c:val>
        </c:ser>
        <c:axId val="1226772"/>
        <c:axId val="11040949"/>
      </c:barChart>
      <c:lineChart>
        <c:grouping val="standard"/>
        <c:varyColors val="0"/>
        <c:ser>
          <c:idx val="2"/>
          <c:order val="2"/>
          <c:tx>
            <c:strRef>
              <c:f>'7Day-O3Exc'!$BD$8</c:f>
              <c:strCache>
                <c:ptCount val="1"/>
                <c:pt idx="0">
                  <c:v>Ratio: Exc Days to Total Days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'7Day-O3Exc'!$BF$8:$CB$8</c:f>
              <c:numCache>
                <c:ptCount val="23"/>
                <c:pt idx="0">
                  <c:v>0.3516483516483517</c:v>
                </c:pt>
                <c:pt idx="1">
                  <c:v>0.4266666666666667</c:v>
                </c:pt>
                <c:pt idx="2">
                  <c:v>0.43243243243243246</c:v>
                </c:pt>
                <c:pt idx="3">
                  <c:v>0.4507042253521127</c:v>
                </c:pt>
                <c:pt idx="4">
                  <c:v>0.47761194029850745</c:v>
                </c:pt>
                <c:pt idx="5">
                  <c:v>0.49206349206349204</c:v>
                </c:pt>
                <c:pt idx="6">
                  <c:v>0.49122807017543857</c:v>
                </c:pt>
                <c:pt idx="7">
                  <c:v>0.5185185185185185</c:v>
                </c:pt>
                <c:pt idx="8">
                  <c:v>0.5185185185185185</c:v>
                </c:pt>
                <c:pt idx="9">
                  <c:v>0.5306122448979592</c:v>
                </c:pt>
                <c:pt idx="10">
                  <c:v>0.5</c:v>
                </c:pt>
                <c:pt idx="11">
                  <c:v>0.5405405405405406</c:v>
                </c:pt>
                <c:pt idx="12">
                  <c:v>0.5</c:v>
                </c:pt>
                <c:pt idx="13">
                  <c:v>0.5384615384615384</c:v>
                </c:pt>
                <c:pt idx="14">
                  <c:v>0.7058823529411765</c:v>
                </c:pt>
                <c:pt idx="15">
                  <c:v>0.7692307692307693</c:v>
                </c:pt>
                <c:pt idx="16">
                  <c:v>0.8888888888888888</c:v>
                </c:pt>
                <c:pt idx="17">
                  <c:v>0.8888888888888888</c:v>
                </c:pt>
                <c:pt idx="18">
                  <c:v>0.8571428571428571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</c:ser>
        <c:axId val="32259678"/>
        <c:axId val="21901647"/>
      </c:lineChart>
      <c:catAx>
        <c:axId val="1226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040949"/>
        <c:crosses val="autoZero"/>
        <c:auto val="0"/>
        <c:lblOffset val="100"/>
        <c:noMultiLvlLbl val="0"/>
      </c:catAx>
      <c:valAx>
        <c:axId val="1104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26772"/>
        <c:crossesAt val="1"/>
        <c:crossBetween val="between"/>
        <c:dispUnits/>
      </c:valAx>
      <c:catAx>
        <c:axId val="32259678"/>
        <c:scaling>
          <c:orientation val="minMax"/>
        </c:scaling>
        <c:axPos val="b"/>
        <c:delete val="1"/>
        <c:majorTickMark val="in"/>
        <c:minorTickMark val="none"/>
        <c:tickLblPos val="nextTo"/>
        <c:crossAx val="21901647"/>
        <c:crosses val="autoZero"/>
        <c:auto val="0"/>
        <c:lblOffset val="100"/>
        <c:noMultiLvlLbl val="0"/>
      </c:catAx>
      <c:valAx>
        <c:axId val="2190164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25967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55"/>
          <c:y val="0.27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"/>
          <c:y val="0.11425"/>
          <c:w val="0.849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'O3Ex-CapVsMiss-State'!$A$3</c:f>
              <c:strCache>
                <c:ptCount val="1"/>
                <c:pt idx="0">
                  <c:v>NVA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'O3Ex-CapVsMiss-State'!$B$14:$G$14</c:f>
              <c:strCache>
                <c:ptCount val="6"/>
                <c:pt idx="0">
                  <c:v>47 GW</c:v>
                </c:pt>
                <c:pt idx="1">
                  <c:v>48 GW</c:v>
                </c:pt>
                <c:pt idx="2">
                  <c:v>49 GW</c:v>
                </c:pt>
                <c:pt idx="3">
                  <c:v>50 GW</c:v>
                </c:pt>
                <c:pt idx="4">
                  <c:v>51 GW</c:v>
                </c:pt>
                <c:pt idx="5">
                  <c:v>52 GW</c:v>
                </c:pt>
              </c:strCache>
            </c:strRef>
          </c:cat>
          <c:val>
            <c:numRef>
              <c:f>'O3Ex-CapVsMiss-State'!$B$3:$G$3</c:f>
              <c:numCache>
                <c:ptCount val="6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'O3Ex-CapVsMiss-State'!$B$18:$G$18</c:f>
              <c:numCache>
                <c:ptCount val="6"/>
                <c:pt idx="0">
                  <c:v>-3</c:v>
                </c:pt>
                <c:pt idx="1">
                  <c:v>-5</c:v>
                </c:pt>
                <c:pt idx="2">
                  <c:v>-6</c:v>
                </c:pt>
                <c:pt idx="3">
                  <c:v>-6</c:v>
                </c:pt>
                <c:pt idx="4">
                  <c:v>-6</c:v>
                </c:pt>
                <c:pt idx="5">
                  <c:v>-6</c:v>
                </c:pt>
              </c:numCache>
            </c:numRef>
          </c:val>
        </c:ser>
        <c:ser>
          <c:idx val="2"/>
          <c:order val="2"/>
          <c:tx>
            <c:strRef>
              <c:f>'O3Ex-CapVsMiss-State'!$A$4</c:f>
              <c:strCache>
                <c:ptCount val="1"/>
                <c:pt idx="0">
                  <c:v>DC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'O3Ex-CapVsMiss-State'!$B$4:$G$4</c:f>
              <c:numCache>
                <c:ptCount val="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'O3Ex-CapVsMiss-State'!$B$19:$G$19</c:f>
              <c:numCache>
                <c:ptCount val="6"/>
                <c:pt idx="0">
                  <c:v>-2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</c:numCache>
            </c:numRef>
          </c:val>
        </c:ser>
        <c:ser>
          <c:idx val="4"/>
          <c:order val="4"/>
          <c:tx>
            <c:strRef>
              <c:f>'O3Ex-CapVsMiss-State'!$A$5</c:f>
              <c:strCache>
                <c:ptCount val="1"/>
                <c:pt idx="0">
                  <c:v>MD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'O3Ex-CapVsMiss-State'!$B$5:$G$5</c:f>
              <c:numCache>
                <c:ptCount val="6"/>
                <c:pt idx="0">
                  <c:v>12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</c:ser>
        <c:ser>
          <c:idx val="5"/>
          <c:order val="5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'O3Ex-CapVsMiss-State'!$B$20:$G$20</c:f>
              <c:numCache>
                <c:ptCount val="6"/>
                <c:pt idx="0">
                  <c:v>-4</c:v>
                </c:pt>
                <c:pt idx="1">
                  <c:v>-8</c:v>
                </c:pt>
                <c:pt idx="2">
                  <c:v>-8</c:v>
                </c:pt>
                <c:pt idx="3">
                  <c:v>-9</c:v>
                </c:pt>
                <c:pt idx="4">
                  <c:v>-9</c:v>
                </c:pt>
                <c:pt idx="5">
                  <c:v>-10</c:v>
                </c:pt>
              </c:numCache>
            </c:numRef>
          </c:val>
        </c:ser>
        <c:ser>
          <c:idx val="6"/>
          <c:order val="6"/>
          <c:tx>
            <c:strRef>
              <c:f>'O3Ex-CapVsMiss-State'!$A$6</c:f>
              <c:strCache>
                <c:ptCount val="1"/>
                <c:pt idx="0">
                  <c:v>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'O3Ex-CapVsMiss-State'!$B$6:$G$6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ser>
          <c:idx val="7"/>
          <c:order val="7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'O3Ex-CapVsMiss-State'!$B$21:$G$21</c:f>
              <c:numCache>
                <c:ptCount val="6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-2</c:v>
                </c:pt>
              </c:numCache>
            </c:numRef>
          </c:val>
        </c:ser>
        <c:ser>
          <c:idx val="8"/>
          <c:order val="8"/>
          <c:tx>
            <c:strRef>
              <c:f>'O3Ex-CapVsMiss-State'!$A$7</c:f>
              <c:strCache>
                <c:ptCount val="1"/>
                <c:pt idx="0">
                  <c:v>PA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'O3Ex-CapVsMiss-State'!$B$7:$G$7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'O3Ex-CapVsMiss-State'!$B$22:$G$22</c:f>
              <c:numCache>
                <c:ptCount val="6"/>
                <c:pt idx="0">
                  <c:v>-1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-3</c:v>
                </c:pt>
              </c:numCache>
            </c:numRef>
          </c:val>
        </c:ser>
        <c:ser>
          <c:idx val="10"/>
          <c:order val="10"/>
          <c:tx>
            <c:strRef>
              <c:f>'O3Ex-CapVsMiss-State'!$A$8</c:f>
              <c:strCache>
                <c:ptCount val="1"/>
                <c:pt idx="0">
                  <c:v>NJ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'O3Ex-CapVsMiss-State'!$B$8:$G$8</c:f>
              <c:numCache>
                <c:ptCount val="6"/>
                <c:pt idx="0">
                  <c:v>15</c:v>
                </c:pt>
                <c:pt idx="1">
                  <c:v>14</c:v>
                </c:pt>
                <c:pt idx="2">
                  <c:v>14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'O3Ex-CapVsMiss-State'!$B$23:$G$23</c:f>
              <c:numCache>
                <c:ptCount val="6"/>
                <c:pt idx="0">
                  <c:v>-2</c:v>
                </c:pt>
                <c:pt idx="1">
                  <c:v>-3</c:v>
                </c:pt>
                <c:pt idx="2">
                  <c:v>-3</c:v>
                </c:pt>
                <c:pt idx="3">
                  <c:v>-6</c:v>
                </c:pt>
                <c:pt idx="4">
                  <c:v>-7</c:v>
                </c:pt>
                <c:pt idx="5">
                  <c:v>-8</c:v>
                </c:pt>
              </c:numCache>
            </c:numRef>
          </c:val>
        </c:ser>
        <c:ser>
          <c:idx val="12"/>
          <c:order val="12"/>
          <c:tx>
            <c:strRef>
              <c:f>'O3Ex-CapVsMiss-State'!$A$9</c:f>
              <c:strCache>
                <c:ptCount val="1"/>
                <c:pt idx="0">
                  <c:v>NY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'O3Ex-CapVsMiss-State'!$B$9:$G$9</c:f>
              <c:numCache>
                <c:ptCount val="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ser>
          <c:idx val="13"/>
          <c:order val="13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'O3Ex-CapVsMiss-State'!$B$24:$G$24</c:f>
              <c:numCache>
                <c:ptCount val="6"/>
                <c:pt idx="0">
                  <c:v>-1</c:v>
                </c:pt>
                <c:pt idx="1">
                  <c:v>-2</c:v>
                </c:pt>
                <c:pt idx="2">
                  <c:v>-2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</c:numCache>
            </c:numRef>
          </c:val>
        </c:ser>
        <c:ser>
          <c:idx val="14"/>
          <c:order val="14"/>
          <c:tx>
            <c:strRef>
              <c:f>'O3Ex-CapVsMiss-State'!$A$10</c:f>
              <c:strCache>
                <c:ptCount val="1"/>
                <c:pt idx="0">
                  <c:v>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'O3Ex-CapVsMiss-State'!$B$10:$G$10</c:f>
              <c:numCache>
                <c:ptCount val="6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'O3Ex-CapVsMiss-State'!$B$25:$G$25</c:f>
              <c:numCache>
                <c:ptCount val="6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-2</c:v>
                </c:pt>
                <c:pt idx="4">
                  <c:v>-3</c:v>
                </c:pt>
                <c:pt idx="5">
                  <c:v>-5</c:v>
                </c:pt>
              </c:numCache>
            </c:numRef>
          </c:val>
        </c:ser>
        <c:ser>
          <c:idx val="16"/>
          <c:order val="16"/>
          <c:tx>
            <c:strRef>
              <c:f>'O3Ex-CapVsMiss-State'!$A$11</c:f>
              <c:strCache>
                <c:ptCount val="1"/>
                <c:pt idx="0">
                  <c:v>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'O3Ex-CapVsMiss-State'!$B$11:$G$11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ser>
          <c:idx val="17"/>
          <c:order val="1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'O3Ex-CapVsMiss-State'!$B$26:$G$26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'O3Ex-CapVsMiss-State'!$A$12</c:f>
              <c:strCache>
                <c:ptCount val="1"/>
                <c:pt idx="0">
                  <c:v>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'O3Ex-CapVsMiss-State'!$B$12:$G$12</c:f>
              <c:numCache>
                <c:ptCount val="6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</c:ser>
        <c:ser>
          <c:idx val="19"/>
          <c:order val="19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'O3Ex-CapVsMiss-State'!$B$27:$G$27</c:f>
              <c:numCache>
                <c:ptCount val="6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-2</c:v>
                </c:pt>
                <c:pt idx="4">
                  <c:v>-3</c:v>
                </c:pt>
                <c:pt idx="5">
                  <c:v>-5</c:v>
                </c:pt>
              </c:numCache>
            </c:numRef>
          </c:val>
        </c:ser>
        <c:axId val="62897096"/>
        <c:axId val="29202953"/>
      </c:barChart>
      <c:catAx>
        <c:axId val="628970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29202953"/>
        <c:crosses val="autoZero"/>
        <c:auto val="1"/>
        <c:lblOffset val="100"/>
        <c:noMultiLvlLbl val="0"/>
      </c:catAx>
      <c:valAx>
        <c:axId val="29202953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897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12475"/>
          <c:w val="0.91575"/>
          <c:h val="0.85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'O3Exc'!$G$2:$G$75</c:f>
              <c:strCache>
                <c:ptCount val="74"/>
                <c:pt idx="0">
                  <c:v>38866</c:v>
                </c:pt>
                <c:pt idx="1">
                  <c:v>38866</c:v>
                </c:pt>
                <c:pt idx="2">
                  <c:v>38866</c:v>
                </c:pt>
                <c:pt idx="3">
                  <c:v>38866</c:v>
                </c:pt>
                <c:pt idx="4">
                  <c:v>38866</c:v>
                </c:pt>
                <c:pt idx="5">
                  <c:v>38866</c:v>
                </c:pt>
                <c:pt idx="6">
                  <c:v>38866</c:v>
                </c:pt>
                <c:pt idx="7">
                  <c:v>38866</c:v>
                </c:pt>
                <c:pt idx="8">
                  <c:v>38867</c:v>
                </c:pt>
                <c:pt idx="9">
                  <c:v>38867</c:v>
                </c:pt>
                <c:pt idx="10">
                  <c:v>38867</c:v>
                </c:pt>
                <c:pt idx="11">
                  <c:v>38867</c:v>
                </c:pt>
                <c:pt idx="12">
                  <c:v>38867</c:v>
                </c:pt>
                <c:pt idx="13">
                  <c:v>38867</c:v>
                </c:pt>
                <c:pt idx="14">
                  <c:v>38867</c:v>
                </c:pt>
                <c:pt idx="15">
                  <c:v>38867</c:v>
                </c:pt>
                <c:pt idx="16">
                  <c:v>38867</c:v>
                </c:pt>
                <c:pt idx="17">
                  <c:v>38867</c:v>
                </c:pt>
                <c:pt idx="18">
                  <c:v>38867</c:v>
                </c:pt>
                <c:pt idx="19">
                  <c:v>38867</c:v>
                </c:pt>
                <c:pt idx="20">
                  <c:v>38867</c:v>
                </c:pt>
                <c:pt idx="21">
                  <c:v>38867</c:v>
                </c:pt>
                <c:pt idx="22">
                  <c:v>38867</c:v>
                </c:pt>
                <c:pt idx="23">
                  <c:v>38867</c:v>
                </c:pt>
                <c:pt idx="24">
                  <c:v>38867</c:v>
                </c:pt>
                <c:pt idx="25">
                  <c:v>38867</c:v>
                </c:pt>
                <c:pt idx="26">
                  <c:v>38867</c:v>
                </c:pt>
                <c:pt idx="27">
                  <c:v>38867</c:v>
                </c:pt>
                <c:pt idx="28">
                  <c:v>38867</c:v>
                </c:pt>
                <c:pt idx="29">
                  <c:v>38867</c:v>
                </c:pt>
                <c:pt idx="30">
                  <c:v>38867</c:v>
                </c:pt>
                <c:pt idx="31">
                  <c:v>38867</c:v>
                </c:pt>
                <c:pt idx="32">
                  <c:v>38867</c:v>
                </c:pt>
                <c:pt idx="33">
                  <c:v>38867</c:v>
                </c:pt>
                <c:pt idx="34">
                  <c:v>38867</c:v>
                </c:pt>
                <c:pt idx="35">
                  <c:v>38867</c:v>
                </c:pt>
                <c:pt idx="36">
                  <c:v>38867</c:v>
                </c:pt>
                <c:pt idx="37">
                  <c:v>38867</c:v>
                </c:pt>
                <c:pt idx="38">
                  <c:v>38867</c:v>
                </c:pt>
                <c:pt idx="39">
                  <c:v>38867</c:v>
                </c:pt>
                <c:pt idx="40">
                  <c:v>38867</c:v>
                </c:pt>
                <c:pt idx="41">
                  <c:v>38867</c:v>
                </c:pt>
                <c:pt idx="42">
                  <c:v>38868</c:v>
                </c:pt>
                <c:pt idx="43">
                  <c:v>38868</c:v>
                </c:pt>
                <c:pt idx="44">
                  <c:v>38868</c:v>
                </c:pt>
                <c:pt idx="45">
                  <c:v>38868</c:v>
                </c:pt>
                <c:pt idx="46">
                  <c:v>38868</c:v>
                </c:pt>
                <c:pt idx="47">
                  <c:v>38868</c:v>
                </c:pt>
                <c:pt idx="48">
                  <c:v>38868</c:v>
                </c:pt>
                <c:pt idx="49">
                  <c:v>38868</c:v>
                </c:pt>
                <c:pt idx="50">
                  <c:v>38868</c:v>
                </c:pt>
                <c:pt idx="51">
                  <c:v>38868</c:v>
                </c:pt>
                <c:pt idx="52">
                  <c:v>38868</c:v>
                </c:pt>
                <c:pt idx="53">
                  <c:v>38868</c:v>
                </c:pt>
                <c:pt idx="54">
                  <c:v>38868</c:v>
                </c:pt>
                <c:pt idx="55">
                  <c:v>38869</c:v>
                </c:pt>
                <c:pt idx="56">
                  <c:v>38869</c:v>
                </c:pt>
                <c:pt idx="57">
                  <c:v>38869</c:v>
                </c:pt>
                <c:pt idx="58">
                  <c:v>38869</c:v>
                </c:pt>
                <c:pt idx="59">
                  <c:v>38869</c:v>
                </c:pt>
                <c:pt idx="60">
                  <c:v>38869</c:v>
                </c:pt>
                <c:pt idx="61">
                  <c:v>38869</c:v>
                </c:pt>
                <c:pt idx="62">
                  <c:v>38869</c:v>
                </c:pt>
                <c:pt idx="63">
                  <c:v>38869</c:v>
                </c:pt>
                <c:pt idx="64">
                  <c:v>38869</c:v>
                </c:pt>
                <c:pt idx="65">
                  <c:v>38885</c:v>
                </c:pt>
                <c:pt idx="66">
                  <c:v>38885</c:v>
                </c:pt>
                <c:pt idx="67">
                  <c:v>38885</c:v>
                </c:pt>
                <c:pt idx="68">
                  <c:v>38885</c:v>
                </c:pt>
                <c:pt idx="69">
                  <c:v>38885</c:v>
                </c:pt>
                <c:pt idx="70">
                  <c:v>38885</c:v>
                </c:pt>
                <c:pt idx="71">
                  <c:v>38885</c:v>
                </c:pt>
                <c:pt idx="72">
                  <c:v>38885</c:v>
                </c:pt>
                <c:pt idx="73">
                  <c:v>38885</c:v>
                </c:pt>
              </c:strCache>
            </c:strRef>
          </c:xVal>
          <c:yVal>
            <c:numRef>
              <c:f>'O3Exc'!$F$2:$F$75</c:f>
              <c:numCache>
                <c:ptCount val="74"/>
                <c:pt idx="0">
                  <c:v>86</c:v>
                </c:pt>
                <c:pt idx="1">
                  <c:v>86</c:v>
                </c:pt>
                <c:pt idx="2">
                  <c:v>88</c:v>
                </c:pt>
                <c:pt idx="3">
                  <c:v>86</c:v>
                </c:pt>
                <c:pt idx="4">
                  <c:v>92</c:v>
                </c:pt>
                <c:pt idx="5">
                  <c:v>85</c:v>
                </c:pt>
                <c:pt idx="6">
                  <c:v>99</c:v>
                </c:pt>
                <c:pt idx="7">
                  <c:v>88</c:v>
                </c:pt>
                <c:pt idx="8">
                  <c:v>102</c:v>
                </c:pt>
                <c:pt idx="9">
                  <c:v>93</c:v>
                </c:pt>
                <c:pt idx="10">
                  <c:v>86</c:v>
                </c:pt>
                <c:pt idx="11">
                  <c:v>93</c:v>
                </c:pt>
                <c:pt idx="12">
                  <c:v>86</c:v>
                </c:pt>
                <c:pt idx="13">
                  <c:v>85</c:v>
                </c:pt>
                <c:pt idx="14">
                  <c:v>95</c:v>
                </c:pt>
                <c:pt idx="15">
                  <c:v>94</c:v>
                </c:pt>
                <c:pt idx="16">
                  <c:v>92</c:v>
                </c:pt>
                <c:pt idx="17">
                  <c:v>103</c:v>
                </c:pt>
                <c:pt idx="18">
                  <c:v>105</c:v>
                </c:pt>
                <c:pt idx="19">
                  <c:v>101</c:v>
                </c:pt>
                <c:pt idx="20">
                  <c:v>95</c:v>
                </c:pt>
                <c:pt idx="21">
                  <c:v>97</c:v>
                </c:pt>
                <c:pt idx="22">
                  <c:v>85</c:v>
                </c:pt>
                <c:pt idx="23">
                  <c:v>101</c:v>
                </c:pt>
                <c:pt idx="24">
                  <c:v>93</c:v>
                </c:pt>
                <c:pt idx="25">
                  <c:v>91</c:v>
                </c:pt>
                <c:pt idx="26">
                  <c:v>89</c:v>
                </c:pt>
                <c:pt idx="27">
                  <c:v>87</c:v>
                </c:pt>
                <c:pt idx="28">
                  <c:v>99</c:v>
                </c:pt>
                <c:pt idx="29">
                  <c:v>96</c:v>
                </c:pt>
                <c:pt idx="30">
                  <c:v>88</c:v>
                </c:pt>
                <c:pt idx="31">
                  <c:v>100</c:v>
                </c:pt>
                <c:pt idx="32">
                  <c:v>87</c:v>
                </c:pt>
                <c:pt idx="33">
                  <c:v>87</c:v>
                </c:pt>
                <c:pt idx="34">
                  <c:v>85</c:v>
                </c:pt>
                <c:pt idx="35">
                  <c:v>94</c:v>
                </c:pt>
                <c:pt idx="36">
                  <c:v>92</c:v>
                </c:pt>
                <c:pt idx="37">
                  <c:v>101</c:v>
                </c:pt>
                <c:pt idx="38">
                  <c:v>99</c:v>
                </c:pt>
                <c:pt idx="39">
                  <c:v>90</c:v>
                </c:pt>
                <c:pt idx="40">
                  <c:v>94</c:v>
                </c:pt>
                <c:pt idx="41">
                  <c:v>96</c:v>
                </c:pt>
                <c:pt idx="42">
                  <c:v>87</c:v>
                </c:pt>
                <c:pt idx="43">
                  <c:v>85</c:v>
                </c:pt>
                <c:pt idx="44">
                  <c:v>88</c:v>
                </c:pt>
                <c:pt idx="45">
                  <c:v>101</c:v>
                </c:pt>
                <c:pt idx="46">
                  <c:v>104</c:v>
                </c:pt>
                <c:pt idx="47">
                  <c:v>92</c:v>
                </c:pt>
                <c:pt idx="48">
                  <c:v>87</c:v>
                </c:pt>
                <c:pt idx="49">
                  <c:v>85</c:v>
                </c:pt>
                <c:pt idx="50">
                  <c:v>85</c:v>
                </c:pt>
                <c:pt idx="51">
                  <c:v>88</c:v>
                </c:pt>
                <c:pt idx="52">
                  <c:v>102</c:v>
                </c:pt>
                <c:pt idx="53">
                  <c:v>92</c:v>
                </c:pt>
                <c:pt idx="54">
                  <c:v>98</c:v>
                </c:pt>
                <c:pt idx="55">
                  <c:v>85</c:v>
                </c:pt>
                <c:pt idx="56">
                  <c:v>85</c:v>
                </c:pt>
                <c:pt idx="57">
                  <c:v>98</c:v>
                </c:pt>
                <c:pt idx="58">
                  <c:v>90</c:v>
                </c:pt>
                <c:pt idx="59">
                  <c:v>89</c:v>
                </c:pt>
                <c:pt idx="60">
                  <c:v>97</c:v>
                </c:pt>
                <c:pt idx="61">
                  <c:v>104</c:v>
                </c:pt>
                <c:pt idx="62">
                  <c:v>93</c:v>
                </c:pt>
                <c:pt idx="63">
                  <c:v>85</c:v>
                </c:pt>
                <c:pt idx="64">
                  <c:v>86</c:v>
                </c:pt>
                <c:pt idx="65">
                  <c:v>85</c:v>
                </c:pt>
                <c:pt idx="66">
                  <c:v>91</c:v>
                </c:pt>
                <c:pt idx="67">
                  <c:v>85</c:v>
                </c:pt>
                <c:pt idx="68">
                  <c:v>90</c:v>
                </c:pt>
                <c:pt idx="69">
                  <c:v>93</c:v>
                </c:pt>
                <c:pt idx="70">
                  <c:v>92</c:v>
                </c:pt>
                <c:pt idx="71">
                  <c:v>86</c:v>
                </c:pt>
                <c:pt idx="72">
                  <c:v>85</c:v>
                </c:pt>
                <c:pt idx="73">
                  <c:v>87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'O3Exc'!$G$76:$G$114</c:f>
              <c:strCache>
                <c:ptCount val="39"/>
                <c:pt idx="0">
                  <c:v>38886</c:v>
                </c:pt>
                <c:pt idx="1">
                  <c:v>38886</c:v>
                </c:pt>
                <c:pt idx="2">
                  <c:v>38886</c:v>
                </c:pt>
                <c:pt idx="3">
                  <c:v>38886</c:v>
                </c:pt>
                <c:pt idx="4">
                  <c:v>38886</c:v>
                </c:pt>
                <c:pt idx="5">
                  <c:v>38886</c:v>
                </c:pt>
                <c:pt idx="6">
                  <c:v>38886</c:v>
                </c:pt>
                <c:pt idx="7">
                  <c:v>38886</c:v>
                </c:pt>
                <c:pt idx="8">
                  <c:v>38886</c:v>
                </c:pt>
                <c:pt idx="9">
                  <c:v>38886</c:v>
                </c:pt>
                <c:pt idx="10">
                  <c:v>38886</c:v>
                </c:pt>
                <c:pt idx="11">
                  <c:v>38886</c:v>
                </c:pt>
                <c:pt idx="12">
                  <c:v>38886</c:v>
                </c:pt>
                <c:pt idx="13">
                  <c:v>38886</c:v>
                </c:pt>
                <c:pt idx="14">
                  <c:v>38886</c:v>
                </c:pt>
                <c:pt idx="15">
                  <c:v>38886</c:v>
                </c:pt>
                <c:pt idx="16">
                  <c:v>38886</c:v>
                </c:pt>
                <c:pt idx="17">
                  <c:v>38886</c:v>
                </c:pt>
                <c:pt idx="18">
                  <c:v>38886</c:v>
                </c:pt>
                <c:pt idx="19">
                  <c:v>38886</c:v>
                </c:pt>
                <c:pt idx="20">
                  <c:v>38886</c:v>
                </c:pt>
                <c:pt idx="21">
                  <c:v>38886</c:v>
                </c:pt>
                <c:pt idx="22">
                  <c:v>38886</c:v>
                </c:pt>
                <c:pt idx="23">
                  <c:v>38886</c:v>
                </c:pt>
                <c:pt idx="24">
                  <c:v>38886</c:v>
                </c:pt>
                <c:pt idx="25">
                  <c:v>38886</c:v>
                </c:pt>
                <c:pt idx="26">
                  <c:v>38886</c:v>
                </c:pt>
                <c:pt idx="27">
                  <c:v>38886</c:v>
                </c:pt>
                <c:pt idx="28">
                  <c:v>38886</c:v>
                </c:pt>
                <c:pt idx="29">
                  <c:v>38886</c:v>
                </c:pt>
                <c:pt idx="30">
                  <c:v>38886</c:v>
                </c:pt>
                <c:pt idx="31">
                  <c:v>38886</c:v>
                </c:pt>
                <c:pt idx="32">
                  <c:v>38886</c:v>
                </c:pt>
                <c:pt idx="33">
                  <c:v>38886</c:v>
                </c:pt>
                <c:pt idx="34">
                  <c:v>38886</c:v>
                </c:pt>
                <c:pt idx="35">
                  <c:v>38886</c:v>
                </c:pt>
                <c:pt idx="36">
                  <c:v>38886</c:v>
                </c:pt>
                <c:pt idx="37">
                  <c:v>38886</c:v>
                </c:pt>
                <c:pt idx="38">
                  <c:v>38886</c:v>
                </c:pt>
              </c:strCache>
            </c:strRef>
          </c:xVal>
          <c:yVal>
            <c:numRef>
              <c:f>'O3Exc'!$F$76:$F$114</c:f>
              <c:numCache>
                <c:ptCount val="39"/>
                <c:pt idx="0">
                  <c:v>94</c:v>
                </c:pt>
                <c:pt idx="1">
                  <c:v>103</c:v>
                </c:pt>
                <c:pt idx="2">
                  <c:v>111</c:v>
                </c:pt>
                <c:pt idx="3">
                  <c:v>99</c:v>
                </c:pt>
                <c:pt idx="4">
                  <c:v>95</c:v>
                </c:pt>
                <c:pt idx="5">
                  <c:v>110</c:v>
                </c:pt>
                <c:pt idx="6">
                  <c:v>100</c:v>
                </c:pt>
                <c:pt idx="7">
                  <c:v>105</c:v>
                </c:pt>
                <c:pt idx="8">
                  <c:v>97</c:v>
                </c:pt>
                <c:pt idx="9">
                  <c:v>119</c:v>
                </c:pt>
                <c:pt idx="10">
                  <c:v>102</c:v>
                </c:pt>
                <c:pt idx="11">
                  <c:v>86</c:v>
                </c:pt>
                <c:pt idx="12">
                  <c:v>103</c:v>
                </c:pt>
                <c:pt idx="13">
                  <c:v>91</c:v>
                </c:pt>
                <c:pt idx="14">
                  <c:v>89</c:v>
                </c:pt>
                <c:pt idx="15">
                  <c:v>85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87</c:v>
                </c:pt>
                <c:pt idx="20">
                  <c:v>88</c:v>
                </c:pt>
                <c:pt idx="21">
                  <c:v>91</c:v>
                </c:pt>
                <c:pt idx="22">
                  <c:v>85</c:v>
                </c:pt>
                <c:pt idx="23">
                  <c:v>104</c:v>
                </c:pt>
                <c:pt idx="24">
                  <c:v>107</c:v>
                </c:pt>
                <c:pt idx="25">
                  <c:v>90</c:v>
                </c:pt>
                <c:pt idx="26">
                  <c:v>90</c:v>
                </c:pt>
                <c:pt idx="27">
                  <c:v>99</c:v>
                </c:pt>
                <c:pt idx="28">
                  <c:v>113</c:v>
                </c:pt>
                <c:pt idx="29">
                  <c:v>112</c:v>
                </c:pt>
                <c:pt idx="30">
                  <c:v>89</c:v>
                </c:pt>
                <c:pt idx="31">
                  <c:v>103</c:v>
                </c:pt>
                <c:pt idx="32">
                  <c:v>88</c:v>
                </c:pt>
                <c:pt idx="33">
                  <c:v>89</c:v>
                </c:pt>
                <c:pt idx="34">
                  <c:v>87</c:v>
                </c:pt>
                <c:pt idx="35">
                  <c:v>88</c:v>
                </c:pt>
                <c:pt idx="36">
                  <c:v>93</c:v>
                </c:pt>
                <c:pt idx="37">
                  <c:v>96</c:v>
                </c:pt>
                <c:pt idx="38">
                  <c:v>86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'O3Exc'!$G$115:$G$134</c:f>
              <c:strCache>
                <c:ptCount val="20"/>
                <c:pt idx="0">
                  <c:v>38887</c:v>
                </c:pt>
                <c:pt idx="1">
                  <c:v>38887</c:v>
                </c:pt>
                <c:pt idx="2">
                  <c:v>38887</c:v>
                </c:pt>
                <c:pt idx="3">
                  <c:v>38887</c:v>
                </c:pt>
                <c:pt idx="4">
                  <c:v>38887</c:v>
                </c:pt>
                <c:pt idx="5">
                  <c:v>38887</c:v>
                </c:pt>
                <c:pt idx="6">
                  <c:v>38887</c:v>
                </c:pt>
                <c:pt idx="7">
                  <c:v>38887</c:v>
                </c:pt>
                <c:pt idx="8">
                  <c:v>38887</c:v>
                </c:pt>
                <c:pt idx="9">
                  <c:v>38887</c:v>
                </c:pt>
                <c:pt idx="10">
                  <c:v>38887</c:v>
                </c:pt>
                <c:pt idx="11">
                  <c:v>38887</c:v>
                </c:pt>
                <c:pt idx="12">
                  <c:v>38887</c:v>
                </c:pt>
                <c:pt idx="13">
                  <c:v>38887</c:v>
                </c:pt>
                <c:pt idx="14">
                  <c:v>38887</c:v>
                </c:pt>
                <c:pt idx="15">
                  <c:v>38887</c:v>
                </c:pt>
                <c:pt idx="16">
                  <c:v>38887</c:v>
                </c:pt>
                <c:pt idx="17">
                  <c:v>38887</c:v>
                </c:pt>
                <c:pt idx="18">
                  <c:v>38887</c:v>
                </c:pt>
                <c:pt idx="19">
                  <c:v>38887</c:v>
                </c:pt>
              </c:strCache>
            </c:strRef>
          </c:xVal>
          <c:yVal>
            <c:numRef>
              <c:f>'O3Exc'!$F$115:$F$134</c:f>
              <c:numCache>
                <c:ptCount val="20"/>
                <c:pt idx="0">
                  <c:v>100</c:v>
                </c:pt>
                <c:pt idx="1">
                  <c:v>98</c:v>
                </c:pt>
                <c:pt idx="2">
                  <c:v>98</c:v>
                </c:pt>
                <c:pt idx="3">
                  <c:v>89</c:v>
                </c:pt>
                <c:pt idx="4">
                  <c:v>96</c:v>
                </c:pt>
                <c:pt idx="5">
                  <c:v>102</c:v>
                </c:pt>
                <c:pt idx="6">
                  <c:v>119</c:v>
                </c:pt>
                <c:pt idx="7">
                  <c:v>90</c:v>
                </c:pt>
                <c:pt idx="8">
                  <c:v>86</c:v>
                </c:pt>
                <c:pt idx="9">
                  <c:v>85</c:v>
                </c:pt>
                <c:pt idx="10">
                  <c:v>86</c:v>
                </c:pt>
                <c:pt idx="11">
                  <c:v>110</c:v>
                </c:pt>
                <c:pt idx="12">
                  <c:v>91</c:v>
                </c:pt>
                <c:pt idx="13">
                  <c:v>86</c:v>
                </c:pt>
                <c:pt idx="14">
                  <c:v>85</c:v>
                </c:pt>
                <c:pt idx="15">
                  <c:v>86</c:v>
                </c:pt>
                <c:pt idx="16">
                  <c:v>90</c:v>
                </c:pt>
                <c:pt idx="17">
                  <c:v>94</c:v>
                </c:pt>
                <c:pt idx="18">
                  <c:v>85</c:v>
                </c:pt>
                <c:pt idx="19">
                  <c:v>87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'O3Exc'!$G$135:$G$138</c:f>
              <c:strCache>
                <c:ptCount val="4"/>
                <c:pt idx="0">
                  <c:v>38889</c:v>
                </c:pt>
                <c:pt idx="1">
                  <c:v>38889</c:v>
                </c:pt>
                <c:pt idx="2">
                  <c:v>38889</c:v>
                </c:pt>
                <c:pt idx="3">
                  <c:v>38889</c:v>
                </c:pt>
              </c:strCache>
            </c:strRef>
          </c:xVal>
          <c:yVal>
            <c:numRef>
              <c:f>'O3Exc'!$F$135:$F$138</c:f>
              <c:numCache>
                <c:ptCount val="4"/>
                <c:pt idx="0">
                  <c:v>94</c:v>
                </c:pt>
                <c:pt idx="1">
                  <c:v>95</c:v>
                </c:pt>
                <c:pt idx="2">
                  <c:v>86</c:v>
                </c:pt>
                <c:pt idx="3">
                  <c:v>96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'O3Exc'!$G$139:$G$163</c:f>
              <c:strCache>
                <c:ptCount val="25"/>
                <c:pt idx="0">
                  <c:v>38890</c:v>
                </c:pt>
                <c:pt idx="1">
                  <c:v>38890</c:v>
                </c:pt>
                <c:pt idx="2">
                  <c:v>38890</c:v>
                </c:pt>
                <c:pt idx="3">
                  <c:v>38890</c:v>
                </c:pt>
                <c:pt idx="4">
                  <c:v>38890</c:v>
                </c:pt>
                <c:pt idx="5">
                  <c:v>38890</c:v>
                </c:pt>
                <c:pt idx="6">
                  <c:v>38890</c:v>
                </c:pt>
                <c:pt idx="7">
                  <c:v>38890</c:v>
                </c:pt>
                <c:pt idx="8">
                  <c:v>38890</c:v>
                </c:pt>
                <c:pt idx="9">
                  <c:v>38890</c:v>
                </c:pt>
                <c:pt idx="10">
                  <c:v>38890</c:v>
                </c:pt>
                <c:pt idx="11">
                  <c:v>38890</c:v>
                </c:pt>
                <c:pt idx="12">
                  <c:v>38890</c:v>
                </c:pt>
                <c:pt idx="13">
                  <c:v>38890</c:v>
                </c:pt>
                <c:pt idx="14">
                  <c:v>38890</c:v>
                </c:pt>
                <c:pt idx="15">
                  <c:v>38890</c:v>
                </c:pt>
                <c:pt idx="16">
                  <c:v>38890</c:v>
                </c:pt>
                <c:pt idx="17">
                  <c:v>38890</c:v>
                </c:pt>
                <c:pt idx="18">
                  <c:v>38890</c:v>
                </c:pt>
                <c:pt idx="19">
                  <c:v>38890</c:v>
                </c:pt>
                <c:pt idx="20">
                  <c:v>38890</c:v>
                </c:pt>
                <c:pt idx="21">
                  <c:v>38890</c:v>
                </c:pt>
                <c:pt idx="22">
                  <c:v>38890</c:v>
                </c:pt>
                <c:pt idx="23">
                  <c:v>38890</c:v>
                </c:pt>
                <c:pt idx="24">
                  <c:v>38890</c:v>
                </c:pt>
              </c:strCache>
            </c:strRef>
          </c:xVal>
          <c:yVal>
            <c:numRef>
              <c:f>'O3Exc'!$F$139:$F$163</c:f>
              <c:numCache>
                <c:ptCount val="25"/>
                <c:pt idx="0">
                  <c:v>89</c:v>
                </c:pt>
                <c:pt idx="1">
                  <c:v>87</c:v>
                </c:pt>
                <c:pt idx="2">
                  <c:v>87</c:v>
                </c:pt>
                <c:pt idx="3">
                  <c:v>94</c:v>
                </c:pt>
                <c:pt idx="4">
                  <c:v>100</c:v>
                </c:pt>
                <c:pt idx="5">
                  <c:v>89</c:v>
                </c:pt>
                <c:pt idx="6">
                  <c:v>88</c:v>
                </c:pt>
                <c:pt idx="7">
                  <c:v>90</c:v>
                </c:pt>
                <c:pt idx="8">
                  <c:v>89</c:v>
                </c:pt>
                <c:pt idx="9">
                  <c:v>85</c:v>
                </c:pt>
                <c:pt idx="10">
                  <c:v>91</c:v>
                </c:pt>
                <c:pt idx="11">
                  <c:v>98</c:v>
                </c:pt>
                <c:pt idx="12">
                  <c:v>91</c:v>
                </c:pt>
                <c:pt idx="13">
                  <c:v>90</c:v>
                </c:pt>
                <c:pt idx="14">
                  <c:v>94</c:v>
                </c:pt>
                <c:pt idx="15">
                  <c:v>85</c:v>
                </c:pt>
                <c:pt idx="16">
                  <c:v>101</c:v>
                </c:pt>
                <c:pt idx="17">
                  <c:v>88</c:v>
                </c:pt>
                <c:pt idx="18">
                  <c:v>86</c:v>
                </c:pt>
                <c:pt idx="19">
                  <c:v>92</c:v>
                </c:pt>
                <c:pt idx="20">
                  <c:v>88</c:v>
                </c:pt>
                <c:pt idx="21">
                  <c:v>88</c:v>
                </c:pt>
                <c:pt idx="22">
                  <c:v>90</c:v>
                </c:pt>
                <c:pt idx="23">
                  <c:v>92</c:v>
                </c:pt>
                <c:pt idx="24">
                  <c:v>89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'O3Exc'!$G$164</c:f>
              <c:strCache>
                <c:ptCount val="1"/>
                <c:pt idx="0">
                  <c:v>38897</c:v>
                </c:pt>
              </c:strCache>
            </c:strRef>
          </c:xVal>
          <c:yVal>
            <c:numRef>
              <c:f>'O3Exc'!$F$164</c:f>
              <c:numCache>
                <c:ptCount val="1"/>
                <c:pt idx="0">
                  <c:v>86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'O3Exc'!$G$165</c:f>
              <c:strCache>
                <c:ptCount val="1"/>
                <c:pt idx="0">
                  <c:v>38899</c:v>
                </c:pt>
              </c:strCache>
            </c:strRef>
          </c:xVal>
          <c:yVal>
            <c:numRef>
              <c:f>'O3Exc'!$F$165</c:f>
              <c:numCache>
                <c:ptCount val="1"/>
                <c:pt idx="0">
                  <c:v>85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'O3Exc'!$G$166:$G$169</c:f>
              <c:strCache>
                <c:ptCount val="4"/>
                <c:pt idx="0">
                  <c:v>38900</c:v>
                </c:pt>
                <c:pt idx="1">
                  <c:v>38900</c:v>
                </c:pt>
                <c:pt idx="2">
                  <c:v>38900</c:v>
                </c:pt>
                <c:pt idx="3">
                  <c:v>38900</c:v>
                </c:pt>
              </c:strCache>
            </c:strRef>
          </c:xVal>
          <c:yVal>
            <c:numRef>
              <c:f>'O3Exc'!$F$166:$F$169</c:f>
              <c:numCache>
                <c:ptCount val="4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89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'O3Exc'!$G$170</c:f>
              <c:strCache>
                <c:ptCount val="1"/>
                <c:pt idx="0">
                  <c:v>38901</c:v>
                </c:pt>
              </c:strCache>
            </c:strRef>
          </c:xVal>
          <c:yVal>
            <c:numRef>
              <c:f>'O3Exc'!$F$170</c:f>
              <c:numCache>
                <c:ptCount val="1"/>
                <c:pt idx="0">
                  <c:v>88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'O3Exc'!$G$171:$G$172</c:f>
              <c:strCache>
                <c:ptCount val="2"/>
                <c:pt idx="0">
                  <c:v>38908</c:v>
                </c:pt>
                <c:pt idx="1">
                  <c:v>38908</c:v>
                </c:pt>
              </c:strCache>
            </c:strRef>
          </c:xVal>
          <c:yVal>
            <c:numRef>
              <c:f>'O3Exc'!$F$171:$F$172</c:f>
              <c:numCache>
                <c:ptCount val="2"/>
                <c:pt idx="0">
                  <c:v>85</c:v>
                </c:pt>
                <c:pt idx="1">
                  <c:v>85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'O3Exc'!$G$173:$G$280</c:f>
              <c:strCache>
                <c:ptCount val="108"/>
                <c:pt idx="0">
                  <c:v>38909</c:v>
                </c:pt>
                <c:pt idx="1">
                  <c:v>38909</c:v>
                </c:pt>
                <c:pt idx="2">
                  <c:v>38909</c:v>
                </c:pt>
                <c:pt idx="3">
                  <c:v>38909</c:v>
                </c:pt>
                <c:pt idx="4">
                  <c:v>38909</c:v>
                </c:pt>
                <c:pt idx="5">
                  <c:v>38909</c:v>
                </c:pt>
                <c:pt idx="6">
                  <c:v>38909</c:v>
                </c:pt>
                <c:pt idx="7">
                  <c:v>38915</c:v>
                </c:pt>
                <c:pt idx="8">
                  <c:v>38915</c:v>
                </c:pt>
                <c:pt idx="9">
                  <c:v>38915</c:v>
                </c:pt>
                <c:pt idx="10">
                  <c:v>38915</c:v>
                </c:pt>
                <c:pt idx="11">
                  <c:v>38915</c:v>
                </c:pt>
                <c:pt idx="12">
                  <c:v>38915</c:v>
                </c:pt>
                <c:pt idx="13">
                  <c:v>38915</c:v>
                </c:pt>
                <c:pt idx="14">
                  <c:v>38915</c:v>
                </c:pt>
                <c:pt idx="15">
                  <c:v>38915</c:v>
                </c:pt>
                <c:pt idx="16">
                  <c:v>38915</c:v>
                </c:pt>
                <c:pt idx="17">
                  <c:v>38915</c:v>
                </c:pt>
                <c:pt idx="18">
                  <c:v>38915</c:v>
                </c:pt>
                <c:pt idx="19">
                  <c:v>38915</c:v>
                </c:pt>
                <c:pt idx="20">
                  <c:v>38915</c:v>
                </c:pt>
                <c:pt idx="21">
                  <c:v>38915</c:v>
                </c:pt>
                <c:pt idx="22">
                  <c:v>38915</c:v>
                </c:pt>
                <c:pt idx="23">
                  <c:v>38915</c:v>
                </c:pt>
                <c:pt idx="24">
                  <c:v>38915</c:v>
                </c:pt>
                <c:pt idx="25">
                  <c:v>38915</c:v>
                </c:pt>
                <c:pt idx="26">
                  <c:v>38915</c:v>
                </c:pt>
                <c:pt idx="27">
                  <c:v>38915</c:v>
                </c:pt>
                <c:pt idx="28">
                  <c:v>38915</c:v>
                </c:pt>
                <c:pt idx="29">
                  <c:v>38915</c:v>
                </c:pt>
                <c:pt idx="30">
                  <c:v>38915</c:v>
                </c:pt>
                <c:pt idx="31">
                  <c:v>38915</c:v>
                </c:pt>
                <c:pt idx="32">
                  <c:v>38915</c:v>
                </c:pt>
                <c:pt idx="33">
                  <c:v>38915</c:v>
                </c:pt>
                <c:pt idx="34">
                  <c:v>38915</c:v>
                </c:pt>
                <c:pt idx="35">
                  <c:v>38915</c:v>
                </c:pt>
                <c:pt idx="36">
                  <c:v>38915</c:v>
                </c:pt>
                <c:pt idx="37">
                  <c:v>38915</c:v>
                </c:pt>
                <c:pt idx="38">
                  <c:v>38915</c:v>
                </c:pt>
                <c:pt idx="39">
                  <c:v>38915</c:v>
                </c:pt>
                <c:pt idx="40">
                  <c:v>38915</c:v>
                </c:pt>
                <c:pt idx="41">
                  <c:v>38915</c:v>
                </c:pt>
                <c:pt idx="42">
                  <c:v>38915</c:v>
                </c:pt>
                <c:pt idx="43">
                  <c:v>38915</c:v>
                </c:pt>
                <c:pt idx="44">
                  <c:v>38915</c:v>
                </c:pt>
                <c:pt idx="45">
                  <c:v>38915</c:v>
                </c:pt>
                <c:pt idx="46">
                  <c:v>38915</c:v>
                </c:pt>
                <c:pt idx="47">
                  <c:v>38916</c:v>
                </c:pt>
                <c:pt idx="48">
                  <c:v>38916</c:v>
                </c:pt>
                <c:pt idx="49">
                  <c:v>38916</c:v>
                </c:pt>
                <c:pt idx="50">
                  <c:v>38916</c:v>
                </c:pt>
                <c:pt idx="51">
                  <c:v>38916</c:v>
                </c:pt>
                <c:pt idx="52">
                  <c:v>38916</c:v>
                </c:pt>
                <c:pt idx="53">
                  <c:v>38916</c:v>
                </c:pt>
                <c:pt idx="54">
                  <c:v>38916</c:v>
                </c:pt>
                <c:pt idx="55">
                  <c:v>38916</c:v>
                </c:pt>
                <c:pt idx="56">
                  <c:v>38916</c:v>
                </c:pt>
                <c:pt idx="57">
                  <c:v>38916</c:v>
                </c:pt>
                <c:pt idx="58">
                  <c:v>38916</c:v>
                </c:pt>
                <c:pt idx="59">
                  <c:v>38916</c:v>
                </c:pt>
                <c:pt idx="60">
                  <c:v>38916</c:v>
                </c:pt>
                <c:pt idx="61">
                  <c:v>38916</c:v>
                </c:pt>
                <c:pt idx="62">
                  <c:v>38916</c:v>
                </c:pt>
                <c:pt idx="63">
                  <c:v>38916</c:v>
                </c:pt>
                <c:pt idx="64">
                  <c:v>38916</c:v>
                </c:pt>
                <c:pt idx="65">
                  <c:v>38916</c:v>
                </c:pt>
                <c:pt idx="66">
                  <c:v>38916</c:v>
                </c:pt>
                <c:pt idx="67">
                  <c:v>38916</c:v>
                </c:pt>
                <c:pt idx="68">
                  <c:v>38916</c:v>
                </c:pt>
                <c:pt idx="69">
                  <c:v>38916</c:v>
                </c:pt>
                <c:pt idx="70">
                  <c:v>38916</c:v>
                </c:pt>
                <c:pt idx="71">
                  <c:v>38916</c:v>
                </c:pt>
                <c:pt idx="72">
                  <c:v>38916</c:v>
                </c:pt>
                <c:pt idx="73">
                  <c:v>38916</c:v>
                </c:pt>
                <c:pt idx="74">
                  <c:v>38916</c:v>
                </c:pt>
                <c:pt idx="75">
                  <c:v>38916</c:v>
                </c:pt>
                <c:pt idx="76">
                  <c:v>38916</c:v>
                </c:pt>
                <c:pt idx="77">
                  <c:v>38916</c:v>
                </c:pt>
                <c:pt idx="78">
                  <c:v>38916</c:v>
                </c:pt>
                <c:pt idx="79">
                  <c:v>38916</c:v>
                </c:pt>
                <c:pt idx="80">
                  <c:v>38916</c:v>
                </c:pt>
                <c:pt idx="81">
                  <c:v>38916</c:v>
                </c:pt>
                <c:pt idx="82">
                  <c:v>38916</c:v>
                </c:pt>
                <c:pt idx="83">
                  <c:v>38916</c:v>
                </c:pt>
                <c:pt idx="84">
                  <c:v>38916</c:v>
                </c:pt>
                <c:pt idx="85">
                  <c:v>38916</c:v>
                </c:pt>
                <c:pt idx="86">
                  <c:v>38916</c:v>
                </c:pt>
                <c:pt idx="87">
                  <c:v>38916</c:v>
                </c:pt>
                <c:pt idx="88">
                  <c:v>38916</c:v>
                </c:pt>
                <c:pt idx="89">
                  <c:v>38916</c:v>
                </c:pt>
                <c:pt idx="90">
                  <c:v>38916</c:v>
                </c:pt>
                <c:pt idx="91">
                  <c:v>38916</c:v>
                </c:pt>
                <c:pt idx="92">
                  <c:v>38916</c:v>
                </c:pt>
                <c:pt idx="93">
                  <c:v>38916</c:v>
                </c:pt>
                <c:pt idx="94">
                  <c:v>38916</c:v>
                </c:pt>
                <c:pt idx="95">
                  <c:v>38917</c:v>
                </c:pt>
                <c:pt idx="96">
                  <c:v>38917</c:v>
                </c:pt>
                <c:pt idx="97">
                  <c:v>38917</c:v>
                </c:pt>
                <c:pt idx="98">
                  <c:v>38917</c:v>
                </c:pt>
                <c:pt idx="99">
                  <c:v>38917</c:v>
                </c:pt>
                <c:pt idx="100">
                  <c:v>38917</c:v>
                </c:pt>
                <c:pt idx="101">
                  <c:v>38917</c:v>
                </c:pt>
                <c:pt idx="102">
                  <c:v>38917</c:v>
                </c:pt>
                <c:pt idx="103">
                  <c:v>38917</c:v>
                </c:pt>
                <c:pt idx="104">
                  <c:v>38924</c:v>
                </c:pt>
                <c:pt idx="105">
                  <c:v>38924</c:v>
                </c:pt>
                <c:pt idx="106">
                  <c:v>38924</c:v>
                </c:pt>
                <c:pt idx="107">
                  <c:v>38925</c:v>
                </c:pt>
              </c:strCache>
            </c:strRef>
          </c:xVal>
          <c:yVal>
            <c:numRef>
              <c:f>'O3Exc'!$F$173:$F$280</c:f>
              <c:numCache>
                <c:ptCount val="108"/>
                <c:pt idx="0">
                  <c:v>90</c:v>
                </c:pt>
                <c:pt idx="1">
                  <c:v>87</c:v>
                </c:pt>
                <c:pt idx="2">
                  <c:v>86</c:v>
                </c:pt>
                <c:pt idx="3">
                  <c:v>92</c:v>
                </c:pt>
                <c:pt idx="4">
                  <c:v>88</c:v>
                </c:pt>
                <c:pt idx="5">
                  <c:v>90</c:v>
                </c:pt>
                <c:pt idx="6">
                  <c:v>99</c:v>
                </c:pt>
                <c:pt idx="7">
                  <c:v>100</c:v>
                </c:pt>
                <c:pt idx="8">
                  <c:v>86</c:v>
                </c:pt>
                <c:pt idx="9">
                  <c:v>98</c:v>
                </c:pt>
                <c:pt idx="10">
                  <c:v>110</c:v>
                </c:pt>
                <c:pt idx="11">
                  <c:v>109</c:v>
                </c:pt>
                <c:pt idx="12">
                  <c:v>91</c:v>
                </c:pt>
                <c:pt idx="13">
                  <c:v>87</c:v>
                </c:pt>
                <c:pt idx="14">
                  <c:v>85</c:v>
                </c:pt>
                <c:pt idx="15">
                  <c:v>94</c:v>
                </c:pt>
                <c:pt idx="16">
                  <c:v>95</c:v>
                </c:pt>
                <c:pt idx="17">
                  <c:v>91</c:v>
                </c:pt>
                <c:pt idx="18">
                  <c:v>100</c:v>
                </c:pt>
                <c:pt idx="19">
                  <c:v>99</c:v>
                </c:pt>
                <c:pt idx="20">
                  <c:v>116</c:v>
                </c:pt>
                <c:pt idx="21">
                  <c:v>92</c:v>
                </c:pt>
                <c:pt idx="22">
                  <c:v>87</c:v>
                </c:pt>
                <c:pt idx="23">
                  <c:v>93</c:v>
                </c:pt>
                <c:pt idx="24">
                  <c:v>91</c:v>
                </c:pt>
                <c:pt idx="25">
                  <c:v>94</c:v>
                </c:pt>
                <c:pt idx="26">
                  <c:v>87</c:v>
                </c:pt>
                <c:pt idx="27">
                  <c:v>92</c:v>
                </c:pt>
                <c:pt idx="28">
                  <c:v>86</c:v>
                </c:pt>
                <c:pt idx="29">
                  <c:v>93</c:v>
                </c:pt>
                <c:pt idx="30">
                  <c:v>89</c:v>
                </c:pt>
                <c:pt idx="31">
                  <c:v>90</c:v>
                </c:pt>
                <c:pt idx="32">
                  <c:v>86</c:v>
                </c:pt>
                <c:pt idx="33">
                  <c:v>101</c:v>
                </c:pt>
                <c:pt idx="34">
                  <c:v>98</c:v>
                </c:pt>
                <c:pt idx="35">
                  <c:v>90</c:v>
                </c:pt>
                <c:pt idx="36">
                  <c:v>86</c:v>
                </c:pt>
                <c:pt idx="37">
                  <c:v>86</c:v>
                </c:pt>
                <c:pt idx="38">
                  <c:v>85</c:v>
                </c:pt>
                <c:pt idx="39">
                  <c:v>85</c:v>
                </c:pt>
                <c:pt idx="40">
                  <c:v>100</c:v>
                </c:pt>
                <c:pt idx="41">
                  <c:v>98</c:v>
                </c:pt>
                <c:pt idx="42">
                  <c:v>87</c:v>
                </c:pt>
                <c:pt idx="43">
                  <c:v>95</c:v>
                </c:pt>
                <c:pt idx="44">
                  <c:v>107</c:v>
                </c:pt>
                <c:pt idx="45">
                  <c:v>88</c:v>
                </c:pt>
                <c:pt idx="46">
                  <c:v>116</c:v>
                </c:pt>
                <c:pt idx="47">
                  <c:v>99</c:v>
                </c:pt>
                <c:pt idx="48">
                  <c:v>110</c:v>
                </c:pt>
                <c:pt idx="49">
                  <c:v>114</c:v>
                </c:pt>
                <c:pt idx="50">
                  <c:v>99</c:v>
                </c:pt>
                <c:pt idx="51">
                  <c:v>102</c:v>
                </c:pt>
                <c:pt idx="52">
                  <c:v>96</c:v>
                </c:pt>
                <c:pt idx="53">
                  <c:v>93</c:v>
                </c:pt>
                <c:pt idx="54">
                  <c:v>89</c:v>
                </c:pt>
                <c:pt idx="55">
                  <c:v>107</c:v>
                </c:pt>
                <c:pt idx="56">
                  <c:v>87</c:v>
                </c:pt>
                <c:pt idx="57">
                  <c:v>104</c:v>
                </c:pt>
                <c:pt idx="58">
                  <c:v>85</c:v>
                </c:pt>
                <c:pt idx="59">
                  <c:v>105</c:v>
                </c:pt>
                <c:pt idx="60">
                  <c:v>100</c:v>
                </c:pt>
                <c:pt idx="61">
                  <c:v>110</c:v>
                </c:pt>
                <c:pt idx="62">
                  <c:v>102</c:v>
                </c:pt>
                <c:pt idx="63">
                  <c:v>94</c:v>
                </c:pt>
                <c:pt idx="64">
                  <c:v>112</c:v>
                </c:pt>
                <c:pt idx="65">
                  <c:v>93</c:v>
                </c:pt>
                <c:pt idx="66">
                  <c:v>90</c:v>
                </c:pt>
                <c:pt idx="67">
                  <c:v>99</c:v>
                </c:pt>
                <c:pt idx="68">
                  <c:v>89</c:v>
                </c:pt>
                <c:pt idx="69">
                  <c:v>100</c:v>
                </c:pt>
                <c:pt idx="70">
                  <c:v>87</c:v>
                </c:pt>
                <c:pt idx="71">
                  <c:v>97</c:v>
                </c:pt>
                <c:pt idx="72">
                  <c:v>102</c:v>
                </c:pt>
                <c:pt idx="73">
                  <c:v>94</c:v>
                </c:pt>
                <c:pt idx="74">
                  <c:v>85</c:v>
                </c:pt>
                <c:pt idx="75">
                  <c:v>94</c:v>
                </c:pt>
                <c:pt idx="76">
                  <c:v>93</c:v>
                </c:pt>
                <c:pt idx="77">
                  <c:v>107</c:v>
                </c:pt>
                <c:pt idx="78">
                  <c:v>95</c:v>
                </c:pt>
                <c:pt idx="79">
                  <c:v>116</c:v>
                </c:pt>
                <c:pt idx="80">
                  <c:v>89</c:v>
                </c:pt>
                <c:pt idx="81">
                  <c:v>130</c:v>
                </c:pt>
                <c:pt idx="82">
                  <c:v>96</c:v>
                </c:pt>
                <c:pt idx="83">
                  <c:v>87</c:v>
                </c:pt>
                <c:pt idx="84">
                  <c:v>85</c:v>
                </c:pt>
                <c:pt idx="85">
                  <c:v>89</c:v>
                </c:pt>
                <c:pt idx="86">
                  <c:v>87</c:v>
                </c:pt>
                <c:pt idx="87">
                  <c:v>86</c:v>
                </c:pt>
                <c:pt idx="88">
                  <c:v>95</c:v>
                </c:pt>
                <c:pt idx="89">
                  <c:v>130</c:v>
                </c:pt>
                <c:pt idx="90">
                  <c:v>91</c:v>
                </c:pt>
                <c:pt idx="91">
                  <c:v>118</c:v>
                </c:pt>
                <c:pt idx="92">
                  <c:v>97</c:v>
                </c:pt>
                <c:pt idx="93">
                  <c:v>109</c:v>
                </c:pt>
                <c:pt idx="94">
                  <c:v>125</c:v>
                </c:pt>
                <c:pt idx="95">
                  <c:v>87</c:v>
                </c:pt>
                <c:pt idx="96">
                  <c:v>90</c:v>
                </c:pt>
                <c:pt idx="97">
                  <c:v>87</c:v>
                </c:pt>
                <c:pt idx="98">
                  <c:v>86</c:v>
                </c:pt>
                <c:pt idx="99">
                  <c:v>85</c:v>
                </c:pt>
                <c:pt idx="100">
                  <c:v>86</c:v>
                </c:pt>
                <c:pt idx="101">
                  <c:v>85</c:v>
                </c:pt>
                <c:pt idx="102">
                  <c:v>88</c:v>
                </c:pt>
                <c:pt idx="103">
                  <c:v>100</c:v>
                </c:pt>
                <c:pt idx="104">
                  <c:v>88</c:v>
                </c:pt>
                <c:pt idx="105">
                  <c:v>86</c:v>
                </c:pt>
                <c:pt idx="106">
                  <c:v>85</c:v>
                </c:pt>
                <c:pt idx="107">
                  <c:v>90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'O3Exc'!$G$281</c:f>
              <c:strCache>
                <c:ptCount val="1"/>
                <c:pt idx="0">
                  <c:v>38927</c:v>
                </c:pt>
              </c:strCache>
            </c:strRef>
          </c:xVal>
          <c:yVal>
            <c:numRef>
              <c:f>'O3Exc'!$F$281</c:f>
              <c:numCache>
                <c:ptCount val="1"/>
                <c:pt idx="0">
                  <c:v>89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'O3Exc'!$G$282:$G$320</c:f>
              <c:strCache>
                <c:ptCount val="39"/>
                <c:pt idx="0">
                  <c:v>38929</c:v>
                </c:pt>
                <c:pt idx="1">
                  <c:v>38929</c:v>
                </c:pt>
                <c:pt idx="2">
                  <c:v>38929</c:v>
                </c:pt>
                <c:pt idx="3">
                  <c:v>38930</c:v>
                </c:pt>
                <c:pt idx="4">
                  <c:v>38930</c:v>
                </c:pt>
                <c:pt idx="5">
                  <c:v>38930</c:v>
                </c:pt>
                <c:pt idx="6">
                  <c:v>38930</c:v>
                </c:pt>
                <c:pt idx="7">
                  <c:v>38930</c:v>
                </c:pt>
                <c:pt idx="8">
                  <c:v>38930</c:v>
                </c:pt>
                <c:pt idx="9">
                  <c:v>38930</c:v>
                </c:pt>
                <c:pt idx="10">
                  <c:v>38930</c:v>
                </c:pt>
                <c:pt idx="11">
                  <c:v>38930</c:v>
                </c:pt>
                <c:pt idx="12">
                  <c:v>38930</c:v>
                </c:pt>
                <c:pt idx="13">
                  <c:v>38930</c:v>
                </c:pt>
                <c:pt idx="14">
                  <c:v>38930</c:v>
                </c:pt>
                <c:pt idx="15">
                  <c:v>38930</c:v>
                </c:pt>
                <c:pt idx="16">
                  <c:v>38931</c:v>
                </c:pt>
                <c:pt idx="17">
                  <c:v>38931</c:v>
                </c:pt>
                <c:pt idx="18">
                  <c:v>38931</c:v>
                </c:pt>
                <c:pt idx="19">
                  <c:v>38931</c:v>
                </c:pt>
                <c:pt idx="20">
                  <c:v>38931</c:v>
                </c:pt>
                <c:pt idx="21">
                  <c:v>38931</c:v>
                </c:pt>
                <c:pt idx="22">
                  <c:v>38931</c:v>
                </c:pt>
                <c:pt idx="23">
                  <c:v>38931</c:v>
                </c:pt>
                <c:pt idx="24">
                  <c:v>38931</c:v>
                </c:pt>
                <c:pt idx="25">
                  <c:v>38931</c:v>
                </c:pt>
                <c:pt idx="26">
                  <c:v>38931</c:v>
                </c:pt>
                <c:pt idx="27">
                  <c:v>38931</c:v>
                </c:pt>
                <c:pt idx="28">
                  <c:v>38931</c:v>
                </c:pt>
                <c:pt idx="29">
                  <c:v>38931</c:v>
                </c:pt>
                <c:pt idx="30">
                  <c:v>38932</c:v>
                </c:pt>
                <c:pt idx="31">
                  <c:v>38932</c:v>
                </c:pt>
                <c:pt idx="32">
                  <c:v>38932</c:v>
                </c:pt>
                <c:pt idx="33">
                  <c:v>38932</c:v>
                </c:pt>
                <c:pt idx="34">
                  <c:v>38932</c:v>
                </c:pt>
                <c:pt idx="35">
                  <c:v>38932</c:v>
                </c:pt>
                <c:pt idx="36">
                  <c:v>38932</c:v>
                </c:pt>
                <c:pt idx="37">
                  <c:v>38932</c:v>
                </c:pt>
                <c:pt idx="38">
                  <c:v>38932</c:v>
                </c:pt>
              </c:strCache>
            </c:strRef>
          </c:xVal>
          <c:yVal>
            <c:numRef>
              <c:f>'O3Exc'!$F$282:$F$320</c:f>
              <c:numCache>
                <c:ptCount val="39"/>
                <c:pt idx="0">
                  <c:v>86</c:v>
                </c:pt>
                <c:pt idx="1">
                  <c:v>87</c:v>
                </c:pt>
                <c:pt idx="2">
                  <c:v>86</c:v>
                </c:pt>
                <c:pt idx="3">
                  <c:v>97</c:v>
                </c:pt>
                <c:pt idx="4">
                  <c:v>90</c:v>
                </c:pt>
                <c:pt idx="5">
                  <c:v>93</c:v>
                </c:pt>
                <c:pt idx="6">
                  <c:v>104</c:v>
                </c:pt>
                <c:pt idx="7">
                  <c:v>112</c:v>
                </c:pt>
                <c:pt idx="8">
                  <c:v>105</c:v>
                </c:pt>
                <c:pt idx="9">
                  <c:v>85</c:v>
                </c:pt>
                <c:pt idx="10">
                  <c:v>94</c:v>
                </c:pt>
                <c:pt idx="11">
                  <c:v>94</c:v>
                </c:pt>
                <c:pt idx="12">
                  <c:v>87</c:v>
                </c:pt>
                <c:pt idx="13">
                  <c:v>90</c:v>
                </c:pt>
                <c:pt idx="14">
                  <c:v>93</c:v>
                </c:pt>
                <c:pt idx="15">
                  <c:v>88</c:v>
                </c:pt>
                <c:pt idx="16">
                  <c:v>92</c:v>
                </c:pt>
                <c:pt idx="17">
                  <c:v>100</c:v>
                </c:pt>
                <c:pt idx="18">
                  <c:v>100</c:v>
                </c:pt>
                <c:pt idx="19">
                  <c:v>95</c:v>
                </c:pt>
                <c:pt idx="20">
                  <c:v>87</c:v>
                </c:pt>
                <c:pt idx="21">
                  <c:v>85</c:v>
                </c:pt>
                <c:pt idx="22">
                  <c:v>89</c:v>
                </c:pt>
                <c:pt idx="23">
                  <c:v>111</c:v>
                </c:pt>
                <c:pt idx="24">
                  <c:v>96</c:v>
                </c:pt>
                <c:pt idx="25">
                  <c:v>86</c:v>
                </c:pt>
                <c:pt idx="26">
                  <c:v>86</c:v>
                </c:pt>
                <c:pt idx="27">
                  <c:v>90</c:v>
                </c:pt>
                <c:pt idx="28">
                  <c:v>92</c:v>
                </c:pt>
                <c:pt idx="29">
                  <c:v>88</c:v>
                </c:pt>
                <c:pt idx="30">
                  <c:v>92</c:v>
                </c:pt>
                <c:pt idx="31">
                  <c:v>95</c:v>
                </c:pt>
                <c:pt idx="32">
                  <c:v>87</c:v>
                </c:pt>
                <c:pt idx="33">
                  <c:v>88</c:v>
                </c:pt>
                <c:pt idx="34">
                  <c:v>88</c:v>
                </c:pt>
                <c:pt idx="35">
                  <c:v>89</c:v>
                </c:pt>
                <c:pt idx="36">
                  <c:v>101</c:v>
                </c:pt>
                <c:pt idx="37">
                  <c:v>87</c:v>
                </c:pt>
                <c:pt idx="38">
                  <c:v>88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'O3Exc'!$G$321:$G$322</c:f>
              <c:strCache>
                <c:ptCount val="2"/>
                <c:pt idx="0">
                  <c:v>38934</c:v>
                </c:pt>
                <c:pt idx="1">
                  <c:v>38935</c:v>
                </c:pt>
              </c:strCache>
            </c:strRef>
          </c:xVal>
          <c:yVal>
            <c:numRef>
              <c:f>'O3Exc'!$F$321:$F$322</c:f>
              <c:numCache>
                <c:ptCount val="2"/>
                <c:pt idx="0">
                  <c:v>86</c:v>
                </c:pt>
                <c:pt idx="1">
                  <c:v>88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'O3Exc'!$G$323:$G$328</c:f>
              <c:strCache>
                <c:ptCount val="6"/>
                <c:pt idx="0">
                  <c:v>38936</c:v>
                </c:pt>
                <c:pt idx="1">
                  <c:v>38936</c:v>
                </c:pt>
                <c:pt idx="2">
                  <c:v>38936</c:v>
                </c:pt>
                <c:pt idx="3">
                  <c:v>38936</c:v>
                </c:pt>
                <c:pt idx="4">
                  <c:v>38936</c:v>
                </c:pt>
                <c:pt idx="5">
                  <c:v>38936</c:v>
                </c:pt>
              </c:strCache>
            </c:strRef>
          </c:xVal>
          <c:yVal>
            <c:numRef>
              <c:f>'O3Exc'!$F$323:$F$328</c:f>
              <c:numCache>
                <c:ptCount val="6"/>
                <c:pt idx="0">
                  <c:v>89</c:v>
                </c:pt>
                <c:pt idx="1">
                  <c:v>86</c:v>
                </c:pt>
                <c:pt idx="2">
                  <c:v>86</c:v>
                </c:pt>
                <c:pt idx="3">
                  <c:v>92</c:v>
                </c:pt>
                <c:pt idx="4">
                  <c:v>89</c:v>
                </c:pt>
                <c:pt idx="5">
                  <c:v>96</c:v>
                </c:pt>
              </c:numCache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'O3Exc'!$G$329</c:f>
              <c:strCache>
                <c:ptCount val="1"/>
                <c:pt idx="0">
                  <c:v>38945</c:v>
                </c:pt>
              </c:strCache>
            </c:strRef>
          </c:xVal>
          <c:yVal>
            <c:numRef>
              <c:f>'O3Exc'!$F$329</c:f>
              <c:numCache>
                <c:ptCount val="1"/>
                <c:pt idx="0">
                  <c:v>85</c:v>
                </c:pt>
              </c:numCache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'O3Exc'!$G$330:$G$342</c:f>
              <c:strCache>
                <c:ptCount val="13"/>
                <c:pt idx="0">
                  <c:v>38946</c:v>
                </c:pt>
                <c:pt idx="1">
                  <c:v>38947</c:v>
                </c:pt>
                <c:pt idx="2">
                  <c:v>38947</c:v>
                </c:pt>
                <c:pt idx="3">
                  <c:v>38951</c:v>
                </c:pt>
                <c:pt idx="4">
                  <c:v>38951</c:v>
                </c:pt>
                <c:pt idx="5">
                  <c:v>38952</c:v>
                </c:pt>
                <c:pt idx="6">
                  <c:v>38952</c:v>
                </c:pt>
                <c:pt idx="7">
                  <c:v>38952</c:v>
                </c:pt>
                <c:pt idx="8">
                  <c:v>38952</c:v>
                </c:pt>
                <c:pt idx="9">
                  <c:v>38952</c:v>
                </c:pt>
                <c:pt idx="10">
                  <c:v>38952</c:v>
                </c:pt>
                <c:pt idx="11">
                  <c:v>38952</c:v>
                </c:pt>
                <c:pt idx="12">
                  <c:v>38952</c:v>
                </c:pt>
              </c:strCache>
            </c:strRef>
          </c:xVal>
          <c:yVal>
            <c:numRef>
              <c:f>'O3Exc'!$F$330:$F$342</c:f>
              <c:numCache>
                <c:ptCount val="13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87</c:v>
                </c:pt>
                <c:pt idx="4">
                  <c:v>88</c:v>
                </c:pt>
                <c:pt idx="5">
                  <c:v>90</c:v>
                </c:pt>
                <c:pt idx="6">
                  <c:v>85</c:v>
                </c:pt>
                <c:pt idx="7">
                  <c:v>87</c:v>
                </c:pt>
                <c:pt idx="8">
                  <c:v>90</c:v>
                </c:pt>
                <c:pt idx="9">
                  <c:v>90</c:v>
                </c:pt>
                <c:pt idx="10">
                  <c:v>89</c:v>
                </c:pt>
                <c:pt idx="11">
                  <c:v>87</c:v>
                </c:pt>
                <c:pt idx="12">
                  <c:v>87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'O3Exc'!$G$343:$G$358</c:f>
              <c:strCache>
                <c:ptCount val="16"/>
                <c:pt idx="0">
                  <c:v>38953</c:v>
                </c:pt>
                <c:pt idx="1">
                  <c:v>38953</c:v>
                </c:pt>
                <c:pt idx="2">
                  <c:v>38953</c:v>
                </c:pt>
                <c:pt idx="3">
                  <c:v>38953</c:v>
                </c:pt>
                <c:pt idx="4">
                  <c:v>38953</c:v>
                </c:pt>
                <c:pt idx="5">
                  <c:v>38954</c:v>
                </c:pt>
                <c:pt idx="6">
                  <c:v>38954</c:v>
                </c:pt>
                <c:pt idx="7">
                  <c:v>38954</c:v>
                </c:pt>
                <c:pt idx="8">
                  <c:v>38954</c:v>
                </c:pt>
                <c:pt idx="9">
                  <c:v>38954</c:v>
                </c:pt>
                <c:pt idx="10">
                  <c:v>38954</c:v>
                </c:pt>
                <c:pt idx="11">
                  <c:v>38954</c:v>
                </c:pt>
                <c:pt idx="12">
                  <c:v>38954</c:v>
                </c:pt>
                <c:pt idx="13">
                  <c:v>38954</c:v>
                </c:pt>
                <c:pt idx="14">
                  <c:v>38954</c:v>
                </c:pt>
                <c:pt idx="15">
                  <c:v>38955</c:v>
                </c:pt>
              </c:strCache>
            </c:strRef>
          </c:xVal>
          <c:yVal>
            <c:numRef>
              <c:f>'O3Exc'!$F$343:$F$358</c:f>
              <c:numCache>
                <c:ptCount val="16"/>
                <c:pt idx="0">
                  <c:v>86</c:v>
                </c:pt>
                <c:pt idx="1">
                  <c:v>87</c:v>
                </c:pt>
                <c:pt idx="2">
                  <c:v>86</c:v>
                </c:pt>
                <c:pt idx="3">
                  <c:v>85</c:v>
                </c:pt>
                <c:pt idx="4">
                  <c:v>85</c:v>
                </c:pt>
                <c:pt idx="5">
                  <c:v>87</c:v>
                </c:pt>
                <c:pt idx="6">
                  <c:v>85</c:v>
                </c:pt>
                <c:pt idx="7">
                  <c:v>98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95</c:v>
                </c:pt>
                <c:pt idx="12">
                  <c:v>85</c:v>
                </c:pt>
                <c:pt idx="13">
                  <c:v>86</c:v>
                </c:pt>
                <c:pt idx="14">
                  <c:v>88</c:v>
                </c:pt>
                <c:pt idx="15">
                  <c:v>90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'O3Exc'!$I$2</c:f>
              <c:strCache>
                <c:ptCount val="1"/>
                <c:pt idx="0">
                  <c:v>red       &gt;52GW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'O3Exc'!$G$2:$G$75</c:f>
              <c:strCache>
                <c:ptCount val="74"/>
                <c:pt idx="0">
                  <c:v>38866</c:v>
                </c:pt>
                <c:pt idx="1">
                  <c:v>38866</c:v>
                </c:pt>
                <c:pt idx="2">
                  <c:v>38866</c:v>
                </c:pt>
                <c:pt idx="3">
                  <c:v>38866</c:v>
                </c:pt>
                <c:pt idx="4">
                  <c:v>38866</c:v>
                </c:pt>
                <c:pt idx="5">
                  <c:v>38866</c:v>
                </c:pt>
                <c:pt idx="6">
                  <c:v>38866</c:v>
                </c:pt>
                <c:pt idx="7">
                  <c:v>38866</c:v>
                </c:pt>
                <c:pt idx="8">
                  <c:v>38867</c:v>
                </c:pt>
                <c:pt idx="9">
                  <c:v>38867</c:v>
                </c:pt>
                <c:pt idx="10">
                  <c:v>38867</c:v>
                </c:pt>
                <c:pt idx="11">
                  <c:v>38867</c:v>
                </c:pt>
                <c:pt idx="12">
                  <c:v>38867</c:v>
                </c:pt>
                <c:pt idx="13">
                  <c:v>38867</c:v>
                </c:pt>
                <c:pt idx="14">
                  <c:v>38867</c:v>
                </c:pt>
                <c:pt idx="15">
                  <c:v>38867</c:v>
                </c:pt>
                <c:pt idx="16">
                  <c:v>38867</c:v>
                </c:pt>
                <c:pt idx="17">
                  <c:v>38867</c:v>
                </c:pt>
                <c:pt idx="18">
                  <c:v>38867</c:v>
                </c:pt>
                <c:pt idx="19">
                  <c:v>38867</c:v>
                </c:pt>
                <c:pt idx="20">
                  <c:v>38867</c:v>
                </c:pt>
                <c:pt idx="21">
                  <c:v>38867</c:v>
                </c:pt>
                <c:pt idx="22">
                  <c:v>38867</c:v>
                </c:pt>
                <c:pt idx="23">
                  <c:v>38867</c:v>
                </c:pt>
                <c:pt idx="24">
                  <c:v>38867</c:v>
                </c:pt>
                <c:pt idx="25">
                  <c:v>38867</c:v>
                </c:pt>
                <c:pt idx="26">
                  <c:v>38867</c:v>
                </c:pt>
                <c:pt idx="27">
                  <c:v>38867</c:v>
                </c:pt>
                <c:pt idx="28">
                  <c:v>38867</c:v>
                </c:pt>
                <c:pt idx="29">
                  <c:v>38867</c:v>
                </c:pt>
                <c:pt idx="30">
                  <c:v>38867</c:v>
                </c:pt>
                <c:pt idx="31">
                  <c:v>38867</c:v>
                </c:pt>
                <c:pt idx="32">
                  <c:v>38867</c:v>
                </c:pt>
                <c:pt idx="33">
                  <c:v>38867</c:v>
                </c:pt>
                <c:pt idx="34">
                  <c:v>38867</c:v>
                </c:pt>
                <c:pt idx="35">
                  <c:v>38867</c:v>
                </c:pt>
                <c:pt idx="36">
                  <c:v>38867</c:v>
                </c:pt>
                <c:pt idx="37">
                  <c:v>38867</c:v>
                </c:pt>
                <c:pt idx="38">
                  <c:v>38867</c:v>
                </c:pt>
                <c:pt idx="39">
                  <c:v>38867</c:v>
                </c:pt>
                <c:pt idx="40">
                  <c:v>38867</c:v>
                </c:pt>
                <c:pt idx="41">
                  <c:v>38867</c:v>
                </c:pt>
                <c:pt idx="42">
                  <c:v>38868</c:v>
                </c:pt>
                <c:pt idx="43">
                  <c:v>38868</c:v>
                </c:pt>
                <c:pt idx="44">
                  <c:v>38868</c:v>
                </c:pt>
                <c:pt idx="45">
                  <c:v>38868</c:v>
                </c:pt>
                <c:pt idx="46">
                  <c:v>38868</c:v>
                </c:pt>
                <c:pt idx="47">
                  <c:v>38868</c:v>
                </c:pt>
                <c:pt idx="48">
                  <c:v>38868</c:v>
                </c:pt>
                <c:pt idx="49">
                  <c:v>38868</c:v>
                </c:pt>
                <c:pt idx="50">
                  <c:v>38868</c:v>
                </c:pt>
                <c:pt idx="51">
                  <c:v>38868</c:v>
                </c:pt>
                <c:pt idx="52">
                  <c:v>38868</c:v>
                </c:pt>
                <c:pt idx="53">
                  <c:v>38868</c:v>
                </c:pt>
                <c:pt idx="54">
                  <c:v>38868</c:v>
                </c:pt>
                <c:pt idx="55">
                  <c:v>38869</c:v>
                </c:pt>
                <c:pt idx="56">
                  <c:v>38869</c:v>
                </c:pt>
                <c:pt idx="57">
                  <c:v>38869</c:v>
                </c:pt>
                <c:pt idx="58">
                  <c:v>38869</c:v>
                </c:pt>
                <c:pt idx="59">
                  <c:v>38869</c:v>
                </c:pt>
                <c:pt idx="60">
                  <c:v>38869</c:v>
                </c:pt>
                <c:pt idx="61">
                  <c:v>38869</c:v>
                </c:pt>
                <c:pt idx="62">
                  <c:v>38869</c:v>
                </c:pt>
                <c:pt idx="63">
                  <c:v>38869</c:v>
                </c:pt>
                <c:pt idx="64">
                  <c:v>38869</c:v>
                </c:pt>
                <c:pt idx="65">
                  <c:v>38885</c:v>
                </c:pt>
                <c:pt idx="66">
                  <c:v>38885</c:v>
                </c:pt>
                <c:pt idx="67">
                  <c:v>38885</c:v>
                </c:pt>
                <c:pt idx="68">
                  <c:v>38885</c:v>
                </c:pt>
                <c:pt idx="69">
                  <c:v>38885</c:v>
                </c:pt>
                <c:pt idx="70">
                  <c:v>38885</c:v>
                </c:pt>
                <c:pt idx="71">
                  <c:v>38885</c:v>
                </c:pt>
                <c:pt idx="72">
                  <c:v>38885</c:v>
                </c:pt>
                <c:pt idx="73">
                  <c:v>38885</c:v>
                </c:pt>
              </c:strCache>
            </c:strRef>
          </c:xVal>
          <c:yVal>
            <c:numRef>
              <c:f>'O3Exc'!$I$3:$I$8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1499986"/>
        <c:axId val="16628963"/>
      </c:scatterChart>
      <c:valAx>
        <c:axId val="61499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28963"/>
        <c:crosses val="autoZero"/>
        <c:crossBetween val="midCat"/>
        <c:dispUnits/>
      </c:valAx>
      <c:valAx>
        <c:axId val="16628963"/>
        <c:scaling>
          <c:orientation val="minMax"/>
          <c:max val="13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Ozone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999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12475"/>
          <c:w val="0.91325"/>
          <c:h val="0.85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'O3Exc'!$G$2:$G$75</c:f>
              <c:strCache>
                <c:ptCount val="74"/>
                <c:pt idx="0">
                  <c:v>38866</c:v>
                </c:pt>
                <c:pt idx="1">
                  <c:v>38866</c:v>
                </c:pt>
                <c:pt idx="2">
                  <c:v>38866</c:v>
                </c:pt>
                <c:pt idx="3">
                  <c:v>38866</c:v>
                </c:pt>
                <c:pt idx="4">
                  <c:v>38866</c:v>
                </c:pt>
                <c:pt idx="5">
                  <c:v>38866</c:v>
                </c:pt>
                <c:pt idx="6">
                  <c:v>38866</c:v>
                </c:pt>
                <c:pt idx="7">
                  <c:v>38866</c:v>
                </c:pt>
                <c:pt idx="8">
                  <c:v>38867</c:v>
                </c:pt>
                <c:pt idx="9">
                  <c:v>38867</c:v>
                </c:pt>
                <c:pt idx="10">
                  <c:v>38867</c:v>
                </c:pt>
                <c:pt idx="11">
                  <c:v>38867</c:v>
                </c:pt>
                <c:pt idx="12">
                  <c:v>38867</c:v>
                </c:pt>
                <c:pt idx="13">
                  <c:v>38867</c:v>
                </c:pt>
                <c:pt idx="14">
                  <c:v>38867</c:v>
                </c:pt>
                <c:pt idx="15">
                  <c:v>38867</c:v>
                </c:pt>
                <c:pt idx="16">
                  <c:v>38867</c:v>
                </c:pt>
                <c:pt idx="17">
                  <c:v>38867</c:v>
                </c:pt>
                <c:pt idx="18">
                  <c:v>38867</c:v>
                </c:pt>
                <c:pt idx="19">
                  <c:v>38867</c:v>
                </c:pt>
                <c:pt idx="20">
                  <c:v>38867</c:v>
                </c:pt>
                <c:pt idx="21">
                  <c:v>38867</c:v>
                </c:pt>
                <c:pt idx="22">
                  <c:v>38867</c:v>
                </c:pt>
                <c:pt idx="23">
                  <c:v>38867</c:v>
                </c:pt>
                <c:pt idx="24">
                  <c:v>38867</c:v>
                </c:pt>
                <c:pt idx="25">
                  <c:v>38867</c:v>
                </c:pt>
                <c:pt idx="26">
                  <c:v>38867</c:v>
                </c:pt>
                <c:pt idx="27">
                  <c:v>38867</c:v>
                </c:pt>
                <c:pt idx="28">
                  <c:v>38867</c:v>
                </c:pt>
                <c:pt idx="29">
                  <c:v>38867</c:v>
                </c:pt>
                <c:pt idx="30">
                  <c:v>38867</c:v>
                </c:pt>
                <c:pt idx="31">
                  <c:v>38867</c:v>
                </c:pt>
                <c:pt idx="32">
                  <c:v>38867</c:v>
                </c:pt>
                <c:pt idx="33">
                  <c:v>38867</c:v>
                </c:pt>
                <c:pt idx="34">
                  <c:v>38867</c:v>
                </c:pt>
                <c:pt idx="35">
                  <c:v>38867</c:v>
                </c:pt>
                <c:pt idx="36">
                  <c:v>38867</c:v>
                </c:pt>
                <c:pt idx="37">
                  <c:v>38867</c:v>
                </c:pt>
                <c:pt idx="38">
                  <c:v>38867</c:v>
                </c:pt>
                <c:pt idx="39">
                  <c:v>38867</c:v>
                </c:pt>
                <c:pt idx="40">
                  <c:v>38867</c:v>
                </c:pt>
                <c:pt idx="41">
                  <c:v>38867</c:v>
                </c:pt>
                <c:pt idx="42">
                  <c:v>38868</c:v>
                </c:pt>
                <c:pt idx="43">
                  <c:v>38868</c:v>
                </c:pt>
                <c:pt idx="44">
                  <c:v>38868</c:v>
                </c:pt>
                <c:pt idx="45">
                  <c:v>38868</c:v>
                </c:pt>
                <c:pt idx="46">
                  <c:v>38868</c:v>
                </c:pt>
                <c:pt idx="47">
                  <c:v>38868</c:v>
                </c:pt>
                <c:pt idx="48">
                  <c:v>38868</c:v>
                </c:pt>
                <c:pt idx="49">
                  <c:v>38868</c:v>
                </c:pt>
                <c:pt idx="50">
                  <c:v>38868</c:v>
                </c:pt>
                <c:pt idx="51">
                  <c:v>38868</c:v>
                </c:pt>
                <c:pt idx="52">
                  <c:v>38868</c:v>
                </c:pt>
                <c:pt idx="53">
                  <c:v>38868</c:v>
                </c:pt>
                <c:pt idx="54">
                  <c:v>38868</c:v>
                </c:pt>
                <c:pt idx="55">
                  <c:v>38869</c:v>
                </c:pt>
                <c:pt idx="56">
                  <c:v>38869</c:v>
                </c:pt>
                <c:pt idx="57">
                  <c:v>38869</c:v>
                </c:pt>
                <c:pt idx="58">
                  <c:v>38869</c:v>
                </c:pt>
                <c:pt idx="59">
                  <c:v>38869</c:v>
                </c:pt>
                <c:pt idx="60">
                  <c:v>38869</c:v>
                </c:pt>
                <c:pt idx="61">
                  <c:v>38869</c:v>
                </c:pt>
                <c:pt idx="62">
                  <c:v>38869</c:v>
                </c:pt>
                <c:pt idx="63">
                  <c:v>38869</c:v>
                </c:pt>
                <c:pt idx="64">
                  <c:v>38869</c:v>
                </c:pt>
                <c:pt idx="65">
                  <c:v>38885</c:v>
                </c:pt>
                <c:pt idx="66">
                  <c:v>38885</c:v>
                </c:pt>
                <c:pt idx="67">
                  <c:v>38885</c:v>
                </c:pt>
                <c:pt idx="68">
                  <c:v>38885</c:v>
                </c:pt>
                <c:pt idx="69">
                  <c:v>38885</c:v>
                </c:pt>
                <c:pt idx="70">
                  <c:v>38885</c:v>
                </c:pt>
                <c:pt idx="71">
                  <c:v>38885</c:v>
                </c:pt>
                <c:pt idx="72">
                  <c:v>38885</c:v>
                </c:pt>
                <c:pt idx="73">
                  <c:v>38885</c:v>
                </c:pt>
              </c:strCache>
            </c:strRef>
          </c:xVal>
          <c:yVal>
            <c:numRef>
              <c:f>'O3Exc'!$F$2:$F$75</c:f>
              <c:numCache>
                <c:ptCount val="74"/>
                <c:pt idx="0">
                  <c:v>86</c:v>
                </c:pt>
                <c:pt idx="1">
                  <c:v>86</c:v>
                </c:pt>
                <c:pt idx="2">
                  <c:v>88</c:v>
                </c:pt>
                <c:pt idx="3">
                  <c:v>86</c:v>
                </c:pt>
                <c:pt idx="4">
                  <c:v>92</c:v>
                </c:pt>
                <c:pt idx="5">
                  <c:v>85</c:v>
                </c:pt>
                <c:pt idx="6">
                  <c:v>99</c:v>
                </c:pt>
                <c:pt idx="7">
                  <c:v>88</c:v>
                </c:pt>
                <c:pt idx="8">
                  <c:v>102</c:v>
                </c:pt>
                <c:pt idx="9">
                  <c:v>93</c:v>
                </c:pt>
                <c:pt idx="10">
                  <c:v>86</c:v>
                </c:pt>
                <c:pt idx="11">
                  <c:v>93</c:v>
                </c:pt>
                <c:pt idx="12">
                  <c:v>86</c:v>
                </c:pt>
                <c:pt idx="13">
                  <c:v>85</c:v>
                </c:pt>
                <c:pt idx="14">
                  <c:v>95</c:v>
                </c:pt>
                <c:pt idx="15">
                  <c:v>94</c:v>
                </c:pt>
                <c:pt idx="16">
                  <c:v>92</c:v>
                </c:pt>
                <c:pt idx="17">
                  <c:v>103</c:v>
                </c:pt>
                <c:pt idx="18">
                  <c:v>105</c:v>
                </c:pt>
                <c:pt idx="19">
                  <c:v>101</c:v>
                </c:pt>
                <c:pt idx="20">
                  <c:v>95</c:v>
                </c:pt>
                <c:pt idx="21">
                  <c:v>97</c:v>
                </c:pt>
                <c:pt idx="22">
                  <c:v>85</c:v>
                </c:pt>
                <c:pt idx="23">
                  <c:v>101</c:v>
                </c:pt>
                <c:pt idx="24">
                  <c:v>93</c:v>
                </c:pt>
                <c:pt idx="25">
                  <c:v>91</c:v>
                </c:pt>
                <c:pt idx="26">
                  <c:v>89</c:v>
                </c:pt>
                <c:pt idx="27">
                  <c:v>87</c:v>
                </c:pt>
                <c:pt idx="28">
                  <c:v>99</c:v>
                </c:pt>
                <c:pt idx="29">
                  <c:v>96</c:v>
                </c:pt>
                <c:pt idx="30">
                  <c:v>88</c:v>
                </c:pt>
                <c:pt idx="31">
                  <c:v>100</c:v>
                </c:pt>
                <c:pt idx="32">
                  <c:v>87</c:v>
                </c:pt>
                <c:pt idx="33">
                  <c:v>87</c:v>
                </c:pt>
                <c:pt idx="34">
                  <c:v>85</c:v>
                </c:pt>
                <c:pt idx="35">
                  <c:v>94</c:v>
                </c:pt>
                <c:pt idx="36">
                  <c:v>92</c:v>
                </c:pt>
                <c:pt idx="37">
                  <c:v>101</c:v>
                </c:pt>
                <c:pt idx="38">
                  <c:v>99</c:v>
                </c:pt>
                <c:pt idx="39">
                  <c:v>90</c:v>
                </c:pt>
                <c:pt idx="40">
                  <c:v>94</c:v>
                </c:pt>
                <c:pt idx="41">
                  <c:v>96</c:v>
                </c:pt>
                <c:pt idx="42">
                  <c:v>87</c:v>
                </c:pt>
                <c:pt idx="43">
                  <c:v>85</c:v>
                </c:pt>
                <c:pt idx="44">
                  <c:v>88</c:v>
                </c:pt>
                <c:pt idx="45">
                  <c:v>101</c:v>
                </c:pt>
                <c:pt idx="46">
                  <c:v>104</c:v>
                </c:pt>
                <c:pt idx="47">
                  <c:v>92</c:v>
                </c:pt>
                <c:pt idx="48">
                  <c:v>87</c:v>
                </c:pt>
                <c:pt idx="49">
                  <c:v>85</c:v>
                </c:pt>
                <c:pt idx="50">
                  <c:v>85</c:v>
                </c:pt>
                <c:pt idx="51">
                  <c:v>88</c:v>
                </c:pt>
                <c:pt idx="52">
                  <c:v>102</c:v>
                </c:pt>
                <c:pt idx="53">
                  <c:v>92</c:v>
                </c:pt>
                <c:pt idx="54">
                  <c:v>98</c:v>
                </c:pt>
                <c:pt idx="55">
                  <c:v>85</c:v>
                </c:pt>
                <c:pt idx="56">
                  <c:v>85</c:v>
                </c:pt>
                <c:pt idx="57">
                  <c:v>98</c:v>
                </c:pt>
                <c:pt idx="58">
                  <c:v>90</c:v>
                </c:pt>
                <c:pt idx="59">
                  <c:v>89</c:v>
                </c:pt>
                <c:pt idx="60">
                  <c:v>97</c:v>
                </c:pt>
                <c:pt idx="61">
                  <c:v>104</c:v>
                </c:pt>
                <c:pt idx="62">
                  <c:v>93</c:v>
                </c:pt>
                <c:pt idx="63">
                  <c:v>85</c:v>
                </c:pt>
                <c:pt idx="64">
                  <c:v>86</c:v>
                </c:pt>
                <c:pt idx="65">
                  <c:v>85</c:v>
                </c:pt>
                <c:pt idx="66">
                  <c:v>91</c:v>
                </c:pt>
                <c:pt idx="67">
                  <c:v>85</c:v>
                </c:pt>
                <c:pt idx="68">
                  <c:v>90</c:v>
                </c:pt>
                <c:pt idx="69">
                  <c:v>93</c:v>
                </c:pt>
                <c:pt idx="70">
                  <c:v>92</c:v>
                </c:pt>
                <c:pt idx="71">
                  <c:v>86</c:v>
                </c:pt>
                <c:pt idx="72">
                  <c:v>85</c:v>
                </c:pt>
                <c:pt idx="73">
                  <c:v>87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'O3Exc'!$G$76:$G$114</c:f>
              <c:strCache>
                <c:ptCount val="39"/>
                <c:pt idx="0">
                  <c:v>38886</c:v>
                </c:pt>
                <c:pt idx="1">
                  <c:v>38886</c:v>
                </c:pt>
                <c:pt idx="2">
                  <c:v>38886</c:v>
                </c:pt>
                <c:pt idx="3">
                  <c:v>38886</c:v>
                </c:pt>
                <c:pt idx="4">
                  <c:v>38886</c:v>
                </c:pt>
                <c:pt idx="5">
                  <c:v>38886</c:v>
                </c:pt>
                <c:pt idx="6">
                  <c:v>38886</c:v>
                </c:pt>
                <c:pt idx="7">
                  <c:v>38886</c:v>
                </c:pt>
                <c:pt idx="8">
                  <c:v>38886</c:v>
                </c:pt>
                <c:pt idx="9">
                  <c:v>38886</c:v>
                </c:pt>
                <c:pt idx="10">
                  <c:v>38886</c:v>
                </c:pt>
                <c:pt idx="11">
                  <c:v>38886</c:v>
                </c:pt>
                <c:pt idx="12">
                  <c:v>38886</c:v>
                </c:pt>
                <c:pt idx="13">
                  <c:v>38886</c:v>
                </c:pt>
                <c:pt idx="14">
                  <c:v>38886</c:v>
                </c:pt>
                <c:pt idx="15">
                  <c:v>38886</c:v>
                </c:pt>
                <c:pt idx="16">
                  <c:v>38886</c:v>
                </c:pt>
                <c:pt idx="17">
                  <c:v>38886</c:v>
                </c:pt>
                <c:pt idx="18">
                  <c:v>38886</c:v>
                </c:pt>
                <c:pt idx="19">
                  <c:v>38886</c:v>
                </c:pt>
                <c:pt idx="20">
                  <c:v>38886</c:v>
                </c:pt>
                <c:pt idx="21">
                  <c:v>38886</c:v>
                </c:pt>
                <c:pt idx="22">
                  <c:v>38886</c:v>
                </c:pt>
                <c:pt idx="23">
                  <c:v>38886</c:v>
                </c:pt>
                <c:pt idx="24">
                  <c:v>38886</c:v>
                </c:pt>
                <c:pt idx="25">
                  <c:v>38886</c:v>
                </c:pt>
                <c:pt idx="26">
                  <c:v>38886</c:v>
                </c:pt>
                <c:pt idx="27">
                  <c:v>38886</c:v>
                </c:pt>
                <c:pt idx="28">
                  <c:v>38886</c:v>
                </c:pt>
                <c:pt idx="29">
                  <c:v>38886</c:v>
                </c:pt>
                <c:pt idx="30">
                  <c:v>38886</c:v>
                </c:pt>
                <c:pt idx="31">
                  <c:v>38886</c:v>
                </c:pt>
                <c:pt idx="32">
                  <c:v>38886</c:v>
                </c:pt>
                <c:pt idx="33">
                  <c:v>38886</c:v>
                </c:pt>
                <c:pt idx="34">
                  <c:v>38886</c:v>
                </c:pt>
                <c:pt idx="35">
                  <c:v>38886</c:v>
                </c:pt>
                <c:pt idx="36">
                  <c:v>38886</c:v>
                </c:pt>
                <c:pt idx="37">
                  <c:v>38886</c:v>
                </c:pt>
                <c:pt idx="38">
                  <c:v>38886</c:v>
                </c:pt>
              </c:strCache>
            </c:strRef>
          </c:xVal>
          <c:yVal>
            <c:numRef>
              <c:f>'O3Exc'!$F$76:$F$114</c:f>
              <c:numCache>
                <c:ptCount val="39"/>
                <c:pt idx="0">
                  <c:v>94</c:v>
                </c:pt>
                <c:pt idx="1">
                  <c:v>103</c:v>
                </c:pt>
                <c:pt idx="2">
                  <c:v>111</c:v>
                </c:pt>
                <c:pt idx="3">
                  <c:v>99</c:v>
                </c:pt>
                <c:pt idx="4">
                  <c:v>95</c:v>
                </c:pt>
                <c:pt idx="5">
                  <c:v>110</c:v>
                </c:pt>
                <c:pt idx="6">
                  <c:v>100</c:v>
                </c:pt>
                <c:pt idx="7">
                  <c:v>105</c:v>
                </c:pt>
                <c:pt idx="8">
                  <c:v>97</c:v>
                </c:pt>
                <c:pt idx="9">
                  <c:v>119</c:v>
                </c:pt>
                <c:pt idx="10">
                  <c:v>102</c:v>
                </c:pt>
                <c:pt idx="11">
                  <c:v>86</c:v>
                </c:pt>
                <c:pt idx="12">
                  <c:v>103</c:v>
                </c:pt>
                <c:pt idx="13">
                  <c:v>91</c:v>
                </c:pt>
                <c:pt idx="14">
                  <c:v>89</c:v>
                </c:pt>
                <c:pt idx="15">
                  <c:v>85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87</c:v>
                </c:pt>
                <c:pt idx="20">
                  <c:v>88</c:v>
                </c:pt>
                <c:pt idx="21">
                  <c:v>91</c:v>
                </c:pt>
                <c:pt idx="22">
                  <c:v>85</c:v>
                </c:pt>
                <c:pt idx="23">
                  <c:v>104</c:v>
                </c:pt>
                <c:pt idx="24">
                  <c:v>107</c:v>
                </c:pt>
                <c:pt idx="25">
                  <c:v>90</c:v>
                </c:pt>
                <c:pt idx="26">
                  <c:v>90</c:v>
                </c:pt>
                <c:pt idx="27">
                  <c:v>99</c:v>
                </c:pt>
                <c:pt idx="28">
                  <c:v>113</c:v>
                </c:pt>
                <c:pt idx="29">
                  <c:v>112</c:v>
                </c:pt>
                <c:pt idx="30">
                  <c:v>89</c:v>
                </c:pt>
                <c:pt idx="31">
                  <c:v>103</c:v>
                </c:pt>
                <c:pt idx="32">
                  <c:v>88</c:v>
                </c:pt>
                <c:pt idx="33">
                  <c:v>89</c:v>
                </c:pt>
                <c:pt idx="34">
                  <c:v>87</c:v>
                </c:pt>
                <c:pt idx="35">
                  <c:v>88</c:v>
                </c:pt>
                <c:pt idx="36">
                  <c:v>93</c:v>
                </c:pt>
                <c:pt idx="37">
                  <c:v>96</c:v>
                </c:pt>
                <c:pt idx="38">
                  <c:v>86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'O3Exc'!$G$115:$G$134</c:f>
              <c:strCache>
                <c:ptCount val="20"/>
                <c:pt idx="0">
                  <c:v>38887</c:v>
                </c:pt>
                <c:pt idx="1">
                  <c:v>38887</c:v>
                </c:pt>
                <c:pt idx="2">
                  <c:v>38887</c:v>
                </c:pt>
                <c:pt idx="3">
                  <c:v>38887</c:v>
                </c:pt>
                <c:pt idx="4">
                  <c:v>38887</c:v>
                </c:pt>
                <c:pt idx="5">
                  <c:v>38887</c:v>
                </c:pt>
                <c:pt idx="6">
                  <c:v>38887</c:v>
                </c:pt>
                <c:pt idx="7">
                  <c:v>38887</c:v>
                </c:pt>
                <c:pt idx="8">
                  <c:v>38887</c:v>
                </c:pt>
                <c:pt idx="9">
                  <c:v>38887</c:v>
                </c:pt>
                <c:pt idx="10">
                  <c:v>38887</c:v>
                </c:pt>
                <c:pt idx="11">
                  <c:v>38887</c:v>
                </c:pt>
                <c:pt idx="12">
                  <c:v>38887</c:v>
                </c:pt>
                <c:pt idx="13">
                  <c:v>38887</c:v>
                </c:pt>
                <c:pt idx="14">
                  <c:v>38887</c:v>
                </c:pt>
                <c:pt idx="15">
                  <c:v>38887</c:v>
                </c:pt>
                <c:pt idx="16">
                  <c:v>38887</c:v>
                </c:pt>
                <c:pt idx="17">
                  <c:v>38887</c:v>
                </c:pt>
                <c:pt idx="18">
                  <c:v>38887</c:v>
                </c:pt>
                <c:pt idx="19">
                  <c:v>38887</c:v>
                </c:pt>
              </c:strCache>
            </c:strRef>
          </c:xVal>
          <c:yVal>
            <c:numRef>
              <c:f>'O3Exc'!$F$115:$F$134</c:f>
              <c:numCache>
                <c:ptCount val="20"/>
                <c:pt idx="0">
                  <c:v>100</c:v>
                </c:pt>
                <c:pt idx="1">
                  <c:v>98</c:v>
                </c:pt>
                <c:pt idx="2">
                  <c:v>98</c:v>
                </c:pt>
                <c:pt idx="3">
                  <c:v>89</c:v>
                </c:pt>
                <c:pt idx="4">
                  <c:v>96</c:v>
                </c:pt>
                <c:pt idx="5">
                  <c:v>102</c:v>
                </c:pt>
                <c:pt idx="6">
                  <c:v>119</c:v>
                </c:pt>
                <c:pt idx="7">
                  <c:v>90</c:v>
                </c:pt>
                <c:pt idx="8">
                  <c:v>86</c:v>
                </c:pt>
                <c:pt idx="9">
                  <c:v>85</c:v>
                </c:pt>
                <c:pt idx="10">
                  <c:v>86</c:v>
                </c:pt>
                <c:pt idx="11">
                  <c:v>110</c:v>
                </c:pt>
                <c:pt idx="12">
                  <c:v>91</c:v>
                </c:pt>
                <c:pt idx="13">
                  <c:v>86</c:v>
                </c:pt>
                <c:pt idx="14">
                  <c:v>85</c:v>
                </c:pt>
                <c:pt idx="15">
                  <c:v>86</c:v>
                </c:pt>
                <c:pt idx="16">
                  <c:v>90</c:v>
                </c:pt>
                <c:pt idx="17">
                  <c:v>94</c:v>
                </c:pt>
                <c:pt idx="18">
                  <c:v>85</c:v>
                </c:pt>
                <c:pt idx="19">
                  <c:v>87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'O3Exc'!$G$135:$G$138</c:f>
              <c:strCache>
                <c:ptCount val="4"/>
                <c:pt idx="0">
                  <c:v>38889</c:v>
                </c:pt>
                <c:pt idx="1">
                  <c:v>38889</c:v>
                </c:pt>
                <c:pt idx="2">
                  <c:v>38889</c:v>
                </c:pt>
                <c:pt idx="3">
                  <c:v>38889</c:v>
                </c:pt>
              </c:strCache>
            </c:strRef>
          </c:xVal>
          <c:yVal>
            <c:numRef>
              <c:f>'O3Exc'!$F$135:$F$138</c:f>
              <c:numCache>
                <c:ptCount val="4"/>
                <c:pt idx="0">
                  <c:v>94</c:v>
                </c:pt>
                <c:pt idx="1">
                  <c:v>95</c:v>
                </c:pt>
                <c:pt idx="2">
                  <c:v>86</c:v>
                </c:pt>
                <c:pt idx="3">
                  <c:v>96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'O3Exc'!$G$139:$G$163</c:f>
              <c:strCache>
                <c:ptCount val="25"/>
                <c:pt idx="0">
                  <c:v>38890</c:v>
                </c:pt>
                <c:pt idx="1">
                  <c:v>38890</c:v>
                </c:pt>
                <c:pt idx="2">
                  <c:v>38890</c:v>
                </c:pt>
                <c:pt idx="3">
                  <c:v>38890</c:v>
                </c:pt>
                <c:pt idx="4">
                  <c:v>38890</c:v>
                </c:pt>
                <c:pt idx="5">
                  <c:v>38890</c:v>
                </c:pt>
                <c:pt idx="6">
                  <c:v>38890</c:v>
                </c:pt>
                <c:pt idx="7">
                  <c:v>38890</c:v>
                </c:pt>
                <c:pt idx="8">
                  <c:v>38890</c:v>
                </c:pt>
                <c:pt idx="9">
                  <c:v>38890</c:v>
                </c:pt>
                <c:pt idx="10">
                  <c:v>38890</c:v>
                </c:pt>
                <c:pt idx="11">
                  <c:v>38890</c:v>
                </c:pt>
                <c:pt idx="12">
                  <c:v>38890</c:v>
                </c:pt>
                <c:pt idx="13">
                  <c:v>38890</c:v>
                </c:pt>
                <c:pt idx="14">
                  <c:v>38890</c:v>
                </c:pt>
                <c:pt idx="15">
                  <c:v>38890</c:v>
                </c:pt>
                <c:pt idx="16">
                  <c:v>38890</c:v>
                </c:pt>
                <c:pt idx="17">
                  <c:v>38890</c:v>
                </c:pt>
                <c:pt idx="18">
                  <c:v>38890</c:v>
                </c:pt>
                <c:pt idx="19">
                  <c:v>38890</c:v>
                </c:pt>
                <c:pt idx="20">
                  <c:v>38890</c:v>
                </c:pt>
                <c:pt idx="21">
                  <c:v>38890</c:v>
                </c:pt>
                <c:pt idx="22">
                  <c:v>38890</c:v>
                </c:pt>
                <c:pt idx="23">
                  <c:v>38890</c:v>
                </c:pt>
                <c:pt idx="24">
                  <c:v>38890</c:v>
                </c:pt>
              </c:strCache>
            </c:strRef>
          </c:xVal>
          <c:yVal>
            <c:numRef>
              <c:f>'O3Exc'!$F$139:$F$163</c:f>
              <c:numCache>
                <c:ptCount val="25"/>
                <c:pt idx="0">
                  <c:v>89</c:v>
                </c:pt>
                <c:pt idx="1">
                  <c:v>87</c:v>
                </c:pt>
                <c:pt idx="2">
                  <c:v>87</c:v>
                </c:pt>
                <c:pt idx="3">
                  <c:v>94</c:v>
                </c:pt>
                <c:pt idx="4">
                  <c:v>100</c:v>
                </c:pt>
                <c:pt idx="5">
                  <c:v>89</c:v>
                </c:pt>
                <c:pt idx="6">
                  <c:v>88</c:v>
                </c:pt>
                <c:pt idx="7">
                  <c:v>90</c:v>
                </c:pt>
                <c:pt idx="8">
                  <c:v>89</c:v>
                </c:pt>
                <c:pt idx="9">
                  <c:v>85</c:v>
                </c:pt>
                <c:pt idx="10">
                  <c:v>91</c:v>
                </c:pt>
                <c:pt idx="11">
                  <c:v>98</c:v>
                </c:pt>
                <c:pt idx="12">
                  <c:v>91</c:v>
                </c:pt>
                <c:pt idx="13">
                  <c:v>90</c:v>
                </c:pt>
                <c:pt idx="14">
                  <c:v>94</c:v>
                </c:pt>
                <c:pt idx="15">
                  <c:v>85</c:v>
                </c:pt>
                <c:pt idx="16">
                  <c:v>101</c:v>
                </c:pt>
                <c:pt idx="17">
                  <c:v>88</c:v>
                </c:pt>
                <c:pt idx="18">
                  <c:v>86</c:v>
                </c:pt>
                <c:pt idx="19">
                  <c:v>92</c:v>
                </c:pt>
                <c:pt idx="20">
                  <c:v>88</c:v>
                </c:pt>
                <c:pt idx="21">
                  <c:v>88</c:v>
                </c:pt>
                <c:pt idx="22">
                  <c:v>90</c:v>
                </c:pt>
                <c:pt idx="23">
                  <c:v>92</c:v>
                </c:pt>
                <c:pt idx="24">
                  <c:v>89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'O3Exc'!$G$164</c:f>
              <c:strCache>
                <c:ptCount val="1"/>
                <c:pt idx="0">
                  <c:v>38897</c:v>
                </c:pt>
              </c:strCache>
            </c:strRef>
          </c:xVal>
          <c:yVal>
            <c:numRef>
              <c:f>'O3Exc'!$F$164</c:f>
              <c:numCache>
                <c:ptCount val="1"/>
                <c:pt idx="0">
                  <c:v>86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'O3Exc'!$G$165</c:f>
              <c:strCache>
                <c:ptCount val="1"/>
                <c:pt idx="0">
                  <c:v>38899</c:v>
                </c:pt>
              </c:strCache>
            </c:strRef>
          </c:xVal>
          <c:yVal>
            <c:numRef>
              <c:f>'O3Exc'!$F$165</c:f>
              <c:numCache>
                <c:ptCount val="1"/>
                <c:pt idx="0">
                  <c:v>85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'O3Exc'!$G$166:$G$169</c:f>
              <c:strCache>
                <c:ptCount val="4"/>
                <c:pt idx="0">
                  <c:v>38900</c:v>
                </c:pt>
                <c:pt idx="1">
                  <c:v>38900</c:v>
                </c:pt>
                <c:pt idx="2">
                  <c:v>38900</c:v>
                </c:pt>
                <c:pt idx="3">
                  <c:v>38900</c:v>
                </c:pt>
              </c:strCache>
            </c:strRef>
          </c:xVal>
          <c:yVal>
            <c:numRef>
              <c:f>'O3Exc'!$F$166:$F$169</c:f>
              <c:numCache>
                <c:ptCount val="4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89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'O3Exc'!$G$170</c:f>
              <c:strCache>
                <c:ptCount val="1"/>
                <c:pt idx="0">
                  <c:v>38901</c:v>
                </c:pt>
              </c:strCache>
            </c:strRef>
          </c:xVal>
          <c:yVal>
            <c:numRef>
              <c:f>'O3Exc'!$F$170</c:f>
              <c:numCache>
                <c:ptCount val="1"/>
                <c:pt idx="0">
                  <c:v>88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'O3Exc'!$G$171:$G$172</c:f>
              <c:strCache>
                <c:ptCount val="2"/>
                <c:pt idx="0">
                  <c:v>38908</c:v>
                </c:pt>
                <c:pt idx="1">
                  <c:v>38908</c:v>
                </c:pt>
              </c:strCache>
            </c:strRef>
          </c:xVal>
          <c:yVal>
            <c:numRef>
              <c:f>'O3Exc'!$F$171:$F$172</c:f>
              <c:numCache>
                <c:ptCount val="2"/>
                <c:pt idx="0">
                  <c:v>85</c:v>
                </c:pt>
                <c:pt idx="1">
                  <c:v>85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'O3Exc'!$G$173:$G$280</c:f>
              <c:strCache>
                <c:ptCount val="108"/>
                <c:pt idx="0">
                  <c:v>38909</c:v>
                </c:pt>
                <c:pt idx="1">
                  <c:v>38909</c:v>
                </c:pt>
                <c:pt idx="2">
                  <c:v>38909</c:v>
                </c:pt>
                <c:pt idx="3">
                  <c:v>38909</c:v>
                </c:pt>
                <c:pt idx="4">
                  <c:v>38909</c:v>
                </c:pt>
                <c:pt idx="5">
                  <c:v>38909</c:v>
                </c:pt>
                <c:pt idx="6">
                  <c:v>38909</c:v>
                </c:pt>
                <c:pt idx="7">
                  <c:v>38915</c:v>
                </c:pt>
                <c:pt idx="8">
                  <c:v>38915</c:v>
                </c:pt>
                <c:pt idx="9">
                  <c:v>38915</c:v>
                </c:pt>
                <c:pt idx="10">
                  <c:v>38915</c:v>
                </c:pt>
                <c:pt idx="11">
                  <c:v>38915</c:v>
                </c:pt>
                <c:pt idx="12">
                  <c:v>38915</c:v>
                </c:pt>
                <c:pt idx="13">
                  <c:v>38915</c:v>
                </c:pt>
                <c:pt idx="14">
                  <c:v>38915</c:v>
                </c:pt>
                <c:pt idx="15">
                  <c:v>38915</c:v>
                </c:pt>
                <c:pt idx="16">
                  <c:v>38915</c:v>
                </c:pt>
                <c:pt idx="17">
                  <c:v>38915</c:v>
                </c:pt>
                <c:pt idx="18">
                  <c:v>38915</c:v>
                </c:pt>
                <c:pt idx="19">
                  <c:v>38915</c:v>
                </c:pt>
                <c:pt idx="20">
                  <c:v>38915</c:v>
                </c:pt>
                <c:pt idx="21">
                  <c:v>38915</c:v>
                </c:pt>
                <c:pt idx="22">
                  <c:v>38915</c:v>
                </c:pt>
                <c:pt idx="23">
                  <c:v>38915</c:v>
                </c:pt>
                <c:pt idx="24">
                  <c:v>38915</c:v>
                </c:pt>
                <c:pt idx="25">
                  <c:v>38915</c:v>
                </c:pt>
                <c:pt idx="26">
                  <c:v>38915</c:v>
                </c:pt>
                <c:pt idx="27">
                  <c:v>38915</c:v>
                </c:pt>
                <c:pt idx="28">
                  <c:v>38915</c:v>
                </c:pt>
                <c:pt idx="29">
                  <c:v>38915</c:v>
                </c:pt>
                <c:pt idx="30">
                  <c:v>38915</c:v>
                </c:pt>
                <c:pt idx="31">
                  <c:v>38915</c:v>
                </c:pt>
                <c:pt idx="32">
                  <c:v>38915</c:v>
                </c:pt>
                <c:pt idx="33">
                  <c:v>38915</c:v>
                </c:pt>
                <c:pt idx="34">
                  <c:v>38915</c:v>
                </c:pt>
                <c:pt idx="35">
                  <c:v>38915</c:v>
                </c:pt>
                <c:pt idx="36">
                  <c:v>38915</c:v>
                </c:pt>
                <c:pt idx="37">
                  <c:v>38915</c:v>
                </c:pt>
                <c:pt idx="38">
                  <c:v>38915</c:v>
                </c:pt>
                <c:pt idx="39">
                  <c:v>38915</c:v>
                </c:pt>
                <c:pt idx="40">
                  <c:v>38915</c:v>
                </c:pt>
                <c:pt idx="41">
                  <c:v>38915</c:v>
                </c:pt>
                <c:pt idx="42">
                  <c:v>38915</c:v>
                </c:pt>
                <c:pt idx="43">
                  <c:v>38915</c:v>
                </c:pt>
                <c:pt idx="44">
                  <c:v>38915</c:v>
                </c:pt>
                <c:pt idx="45">
                  <c:v>38915</c:v>
                </c:pt>
                <c:pt idx="46">
                  <c:v>38915</c:v>
                </c:pt>
                <c:pt idx="47">
                  <c:v>38916</c:v>
                </c:pt>
                <c:pt idx="48">
                  <c:v>38916</c:v>
                </c:pt>
                <c:pt idx="49">
                  <c:v>38916</c:v>
                </c:pt>
                <c:pt idx="50">
                  <c:v>38916</c:v>
                </c:pt>
                <c:pt idx="51">
                  <c:v>38916</c:v>
                </c:pt>
                <c:pt idx="52">
                  <c:v>38916</c:v>
                </c:pt>
                <c:pt idx="53">
                  <c:v>38916</c:v>
                </c:pt>
                <c:pt idx="54">
                  <c:v>38916</c:v>
                </c:pt>
                <c:pt idx="55">
                  <c:v>38916</c:v>
                </c:pt>
                <c:pt idx="56">
                  <c:v>38916</c:v>
                </c:pt>
                <c:pt idx="57">
                  <c:v>38916</c:v>
                </c:pt>
                <c:pt idx="58">
                  <c:v>38916</c:v>
                </c:pt>
                <c:pt idx="59">
                  <c:v>38916</c:v>
                </c:pt>
                <c:pt idx="60">
                  <c:v>38916</c:v>
                </c:pt>
                <c:pt idx="61">
                  <c:v>38916</c:v>
                </c:pt>
                <c:pt idx="62">
                  <c:v>38916</c:v>
                </c:pt>
                <c:pt idx="63">
                  <c:v>38916</c:v>
                </c:pt>
                <c:pt idx="64">
                  <c:v>38916</c:v>
                </c:pt>
                <c:pt idx="65">
                  <c:v>38916</c:v>
                </c:pt>
                <c:pt idx="66">
                  <c:v>38916</c:v>
                </c:pt>
                <c:pt idx="67">
                  <c:v>38916</c:v>
                </c:pt>
                <c:pt idx="68">
                  <c:v>38916</c:v>
                </c:pt>
                <c:pt idx="69">
                  <c:v>38916</c:v>
                </c:pt>
                <c:pt idx="70">
                  <c:v>38916</c:v>
                </c:pt>
                <c:pt idx="71">
                  <c:v>38916</c:v>
                </c:pt>
                <c:pt idx="72">
                  <c:v>38916</c:v>
                </c:pt>
                <c:pt idx="73">
                  <c:v>38916</c:v>
                </c:pt>
                <c:pt idx="74">
                  <c:v>38916</c:v>
                </c:pt>
                <c:pt idx="75">
                  <c:v>38916</c:v>
                </c:pt>
                <c:pt idx="76">
                  <c:v>38916</c:v>
                </c:pt>
                <c:pt idx="77">
                  <c:v>38916</c:v>
                </c:pt>
                <c:pt idx="78">
                  <c:v>38916</c:v>
                </c:pt>
                <c:pt idx="79">
                  <c:v>38916</c:v>
                </c:pt>
                <c:pt idx="80">
                  <c:v>38916</c:v>
                </c:pt>
                <c:pt idx="81">
                  <c:v>38916</c:v>
                </c:pt>
                <c:pt idx="82">
                  <c:v>38916</c:v>
                </c:pt>
                <c:pt idx="83">
                  <c:v>38916</c:v>
                </c:pt>
                <c:pt idx="84">
                  <c:v>38916</c:v>
                </c:pt>
                <c:pt idx="85">
                  <c:v>38916</c:v>
                </c:pt>
                <c:pt idx="86">
                  <c:v>38916</c:v>
                </c:pt>
                <c:pt idx="87">
                  <c:v>38916</c:v>
                </c:pt>
                <c:pt idx="88">
                  <c:v>38916</c:v>
                </c:pt>
                <c:pt idx="89">
                  <c:v>38916</c:v>
                </c:pt>
                <c:pt idx="90">
                  <c:v>38916</c:v>
                </c:pt>
                <c:pt idx="91">
                  <c:v>38916</c:v>
                </c:pt>
                <c:pt idx="92">
                  <c:v>38916</c:v>
                </c:pt>
                <c:pt idx="93">
                  <c:v>38916</c:v>
                </c:pt>
                <c:pt idx="94">
                  <c:v>38916</c:v>
                </c:pt>
                <c:pt idx="95">
                  <c:v>38917</c:v>
                </c:pt>
                <c:pt idx="96">
                  <c:v>38917</c:v>
                </c:pt>
                <c:pt idx="97">
                  <c:v>38917</c:v>
                </c:pt>
                <c:pt idx="98">
                  <c:v>38917</c:v>
                </c:pt>
                <c:pt idx="99">
                  <c:v>38917</c:v>
                </c:pt>
                <c:pt idx="100">
                  <c:v>38917</c:v>
                </c:pt>
                <c:pt idx="101">
                  <c:v>38917</c:v>
                </c:pt>
                <c:pt idx="102">
                  <c:v>38917</c:v>
                </c:pt>
                <c:pt idx="103">
                  <c:v>38917</c:v>
                </c:pt>
                <c:pt idx="104">
                  <c:v>38924</c:v>
                </c:pt>
                <c:pt idx="105">
                  <c:v>38924</c:v>
                </c:pt>
                <c:pt idx="106">
                  <c:v>38924</c:v>
                </c:pt>
                <c:pt idx="107">
                  <c:v>38925</c:v>
                </c:pt>
              </c:strCache>
            </c:strRef>
          </c:xVal>
          <c:yVal>
            <c:numRef>
              <c:f>'O3Exc'!$F$173:$F$280</c:f>
              <c:numCache>
                <c:ptCount val="108"/>
                <c:pt idx="0">
                  <c:v>90</c:v>
                </c:pt>
                <c:pt idx="1">
                  <c:v>87</c:v>
                </c:pt>
                <c:pt idx="2">
                  <c:v>86</c:v>
                </c:pt>
                <c:pt idx="3">
                  <c:v>92</c:v>
                </c:pt>
                <c:pt idx="4">
                  <c:v>88</c:v>
                </c:pt>
                <c:pt idx="5">
                  <c:v>90</c:v>
                </c:pt>
                <c:pt idx="6">
                  <c:v>99</c:v>
                </c:pt>
                <c:pt idx="7">
                  <c:v>100</c:v>
                </c:pt>
                <c:pt idx="8">
                  <c:v>86</c:v>
                </c:pt>
                <c:pt idx="9">
                  <c:v>98</c:v>
                </c:pt>
                <c:pt idx="10">
                  <c:v>110</c:v>
                </c:pt>
                <c:pt idx="11">
                  <c:v>109</c:v>
                </c:pt>
                <c:pt idx="12">
                  <c:v>91</c:v>
                </c:pt>
                <c:pt idx="13">
                  <c:v>87</c:v>
                </c:pt>
                <c:pt idx="14">
                  <c:v>85</c:v>
                </c:pt>
                <c:pt idx="15">
                  <c:v>94</c:v>
                </c:pt>
                <c:pt idx="16">
                  <c:v>95</c:v>
                </c:pt>
                <c:pt idx="17">
                  <c:v>91</c:v>
                </c:pt>
                <c:pt idx="18">
                  <c:v>100</c:v>
                </c:pt>
                <c:pt idx="19">
                  <c:v>99</c:v>
                </c:pt>
                <c:pt idx="20">
                  <c:v>116</c:v>
                </c:pt>
                <c:pt idx="21">
                  <c:v>92</c:v>
                </c:pt>
                <c:pt idx="22">
                  <c:v>87</c:v>
                </c:pt>
                <c:pt idx="23">
                  <c:v>93</c:v>
                </c:pt>
                <c:pt idx="24">
                  <c:v>91</c:v>
                </c:pt>
                <c:pt idx="25">
                  <c:v>94</c:v>
                </c:pt>
                <c:pt idx="26">
                  <c:v>87</c:v>
                </c:pt>
                <c:pt idx="27">
                  <c:v>92</c:v>
                </c:pt>
                <c:pt idx="28">
                  <c:v>86</c:v>
                </c:pt>
                <c:pt idx="29">
                  <c:v>93</c:v>
                </c:pt>
                <c:pt idx="30">
                  <c:v>89</c:v>
                </c:pt>
                <c:pt idx="31">
                  <c:v>90</c:v>
                </c:pt>
                <c:pt idx="32">
                  <c:v>86</c:v>
                </c:pt>
                <c:pt idx="33">
                  <c:v>101</c:v>
                </c:pt>
                <c:pt idx="34">
                  <c:v>98</c:v>
                </c:pt>
                <c:pt idx="35">
                  <c:v>90</c:v>
                </c:pt>
                <c:pt idx="36">
                  <c:v>86</c:v>
                </c:pt>
                <c:pt idx="37">
                  <c:v>86</c:v>
                </c:pt>
                <c:pt idx="38">
                  <c:v>85</c:v>
                </c:pt>
                <c:pt idx="39">
                  <c:v>85</c:v>
                </c:pt>
                <c:pt idx="40">
                  <c:v>100</c:v>
                </c:pt>
                <c:pt idx="41">
                  <c:v>98</c:v>
                </c:pt>
                <c:pt idx="42">
                  <c:v>87</c:v>
                </c:pt>
                <c:pt idx="43">
                  <c:v>95</c:v>
                </c:pt>
                <c:pt idx="44">
                  <c:v>107</c:v>
                </c:pt>
                <c:pt idx="45">
                  <c:v>88</c:v>
                </c:pt>
                <c:pt idx="46">
                  <c:v>116</c:v>
                </c:pt>
                <c:pt idx="47">
                  <c:v>99</c:v>
                </c:pt>
                <c:pt idx="48">
                  <c:v>110</c:v>
                </c:pt>
                <c:pt idx="49">
                  <c:v>114</c:v>
                </c:pt>
                <c:pt idx="50">
                  <c:v>99</c:v>
                </c:pt>
                <c:pt idx="51">
                  <c:v>102</c:v>
                </c:pt>
                <c:pt idx="52">
                  <c:v>96</c:v>
                </c:pt>
                <c:pt idx="53">
                  <c:v>93</c:v>
                </c:pt>
                <c:pt idx="54">
                  <c:v>89</c:v>
                </c:pt>
                <c:pt idx="55">
                  <c:v>107</c:v>
                </c:pt>
                <c:pt idx="56">
                  <c:v>87</c:v>
                </c:pt>
                <c:pt idx="57">
                  <c:v>104</c:v>
                </c:pt>
                <c:pt idx="58">
                  <c:v>85</c:v>
                </c:pt>
                <c:pt idx="59">
                  <c:v>105</c:v>
                </c:pt>
                <c:pt idx="60">
                  <c:v>100</c:v>
                </c:pt>
                <c:pt idx="61">
                  <c:v>110</c:v>
                </c:pt>
                <c:pt idx="62">
                  <c:v>102</c:v>
                </c:pt>
                <c:pt idx="63">
                  <c:v>94</c:v>
                </c:pt>
                <c:pt idx="64">
                  <c:v>112</c:v>
                </c:pt>
                <c:pt idx="65">
                  <c:v>93</c:v>
                </c:pt>
                <c:pt idx="66">
                  <c:v>90</c:v>
                </c:pt>
                <c:pt idx="67">
                  <c:v>99</c:v>
                </c:pt>
                <c:pt idx="68">
                  <c:v>89</c:v>
                </c:pt>
                <c:pt idx="69">
                  <c:v>100</c:v>
                </c:pt>
                <c:pt idx="70">
                  <c:v>87</c:v>
                </c:pt>
                <c:pt idx="71">
                  <c:v>97</c:v>
                </c:pt>
                <c:pt idx="72">
                  <c:v>102</c:v>
                </c:pt>
                <c:pt idx="73">
                  <c:v>94</c:v>
                </c:pt>
                <c:pt idx="74">
                  <c:v>85</c:v>
                </c:pt>
                <c:pt idx="75">
                  <c:v>94</c:v>
                </c:pt>
                <c:pt idx="76">
                  <c:v>93</c:v>
                </c:pt>
                <c:pt idx="77">
                  <c:v>107</c:v>
                </c:pt>
                <c:pt idx="78">
                  <c:v>95</c:v>
                </c:pt>
                <c:pt idx="79">
                  <c:v>116</c:v>
                </c:pt>
                <c:pt idx="80">
                  <c:v>89</c:v>
                </c:pt>
                <c:pt idx="81">
                  <c:v>130</c:v>
                </c:pt>
                <c:pt idx="82">
                  <c:v>96</c:v>
                </c:pt>
                <c:pt idx="83">
                  <c:v>87</c:v>
                </c:pt>
                <c:pt idx="84">
                  <c:v>85</c:v>
                </c:pt>
                <c:pt idx="85">
                  <c:v>89</c:v>
                </c:pt>
                <c:pt idx="86">
                  <c:v>87</c:v>
                </c:pt>
                <c:pt idx="87">
                  <c:v>86</c:v>
                </c:pt>
                <c:pt idx="88">
                  <c:v>95</c:v>
                </c:pt>
                <c:pt idx="89">
                  <c:v>130</c:v>
                </c:pt>
                <c:pt idx="90">
                  <c:v>91</c:v>
                </c:pt>
                <c:pt idx="91">
                  <c:v>118</c:v>
                </c:pt>
                <c:pt idx="92">
                  <c:v>97</c:v>
                </c:pt>
                <c:pt idx="93">
                  <c:v>109</c:v>
                </c:pt>
                <c:pt idx="94">
                  <c:v>125</c:v>
                </c:pt>
                <c:pt idx="95">
                  <c:v>87</c:v>
                </c:pt>
                <c:pt idx="96">
                  <c:v>90</c:v>
                </c:pt>
                <c:pt idx="97">
                  <c:v>87</c:v>
                </c:pt>
                <c:pt idx="98">
                  <c:v>86</c:v>
                </c:pt>
                <c:pt idx="99">
                  <c:v>85</c:v>
                </c:pt>
                <c:pt idx="100">
                  <c:v>86</c:v>
                </c:pt>
                <c:pt idx="101">
                  <c:v>85</c:v>
                </c:pt>
                <c:pt idx="102">
                  <c:v>88</c:v>
                </c:pt>
                <c:pt idx="103">
                  <c:v>100</c:v>
                </c:pt>
                <c:pt idx="104">
                  <c:v>88</c:v>
                </c:pt>
                <c:pt idx="105">
                  <c:v>86</c:v>
                </c:pt>
                <c:pt idx="106">
                  <c:v>85</c:v>
                </c:pt>
                <c:pt idx="107">
                  <c:v>90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'O3Exc'!$G$281</c:f>
              <c:strCache>
                <c:ptCount val="1"/>
                <c:pt idx="0">
                  <c:v>38927</c:v>
                </c:pt>
              </c:strCache>
            </c:strRef>
          </c:xVal>
          <c:yVal>
            <c:numRef>
              <c:f>'O3Exc'!$F$281</c:f>
              <c:numCache>
                <c:ptCount val="1"/>
                <c:pt idx="0">
                  <c:v>89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'O3Exc'!$G$282:$G$320</c:f>
              <c:strCache>
                <c:ptCount val="39"/>
                <c:pt idx="0">
                  <c:v>38929</c:v>
                </c:pt>
                <c:pt idx="1">
                  <c:v>38929</c:v>
                </c:pt>
                <c:pt idx="2">
                  <c:v>38929</c:v>
                </c:pt>
                <c:pt idx="3">
                  <c:v>38930</c:v>
                </c:pt>
                <c:pt idx="4">
                  <c:v>38930</c:v>
                </c:pt>
                <c:pt idx="5">
                  <c:v>38930</c:v>
                </c:pt>
                <c:pt idx="6">
                  <c:v>38930</c:v>
                </c:pt>
                <c:pt idx="7">
                  <c:v>38930</c:v>
                </c:pt>
                <c:pt idx="8">
                  <c:v>38930</c:v>
                </c:pt>
                <c:pt idx="9">
                  <c:v>38930</c:v>
                </c:pt>
                <c:pt idx="10">
                  <c:v>38930</c:v>
                </c:pt>
                <c:pt idx="11">
                  <c:v>38930</c:v>
                </c:pt>
                <c:pt idx="12">
                  <c:v>38930</c:v>
                </c:pt>
                <c:pt idx="13">
                  <c:v>38930</c:v>
                </c:pt>
                <c:pt idx="14">
                  <c:v>38930</c:v>
                </c:pt>
                <c:pt idx="15">
                  <c:v>38930</c:v>
                </c:pt>
                <c:pt idx="16">
                  <c:v>38931</c:v>
                </c:pt>
                <c:pt idx="17">
                  <c:v>38931</c:v>
                </c:pt>
                <c:pt idx="18">
                  <c:v>38931</c:v>
                </c:pt>
                <c:pt idx="19">
                  <c:v>38931</c:v>
                </c:pt>
                <c:pt idx="20">
                  <c:v>38931</c:v>
                </c:pt>
                <c:pt idx="21">
                  <c:v>38931</c:v>
                </c:pt>
                <c:pt idx="22">
                  <c:v>38931</c:v>
                </c:pt>
                <c:pt idx="23">
                  <c:v>38931</c:v>
                </c:pt>
                <c:pt idx="24">
                  <c:v>38931</c:v>
                </c:pt>
                <c:pt idx="25">
                  <c:v>38931</c:v>
                </c:pt>
                <c:pt idx="26">
                  <c:v>38931</c:v>
                </c:pt>
                <c:pt idx="27">
                  <c:v>38931</c:v>
                </c:pt>
                <c:pt idx="28">
                  <c:v>38931</c:v>
                </c:pt>
                <c:pt idx="29">
                  <c:v>38931</c:v>
                </c:pt>
                <c:pt idx="30">
                  <c:v>38932</c:v>
                </c:pt>
                <c:pt idx="31">
                  <c:v>38932</c:v>
                </c:pt>
                <c:pt idx="32">
                  <c:v>38932</c:v>
                </c:pt>
                <c:pt idx="33">
                  <c:v>38932</c:v>
                </c:pt>
                <c:pt idx="34">
                  <c:v>38932</c:v>
                </c:pt>
                <c:pt idx="35">
                  <c:v>38932</c:v>
                </c:pt>
                <c:pt idx="36">
                  <c:v>38932</c:v>
                </c:pt>
                <c:pt idx="37">
                  <c:v>38932</c:v>
                </c:pt>
                <c:pt idx="38">
                  <c:v>38932</c:v>
                </c:pt>
              </c:strCache>
            </c:strRef>
          </c:xVal>
          <c:yVal>
            <c:numRef>
              <c:f>'O3Exc'!$F$282:$F$320</c:f>
              <c:numCache>
                <c:ptCount val="39"/>
                <c:pt idx="0">
                  <c:v>86</c:v>
                </c:pt>
                <c:pt idx="1">
                  <c:v>87</c:v>
                </c:pt>
                <c:pt idx="2">
                  <c:v>86</c:v>
                </c:pt>
                <c:pt idx="3">
                  <c:v>97</c:v>
                </c:pt>
                <c:pt idx="4">
                  <c:v>90</c:v>
                </c:pt>
                <c:pt idx="5">
                  <c:v>93</c:v>
                </c:pt>
                <c:pt idx="6">
                  <c:v>104</c:v>
                </c:pt>
                <c:pt idx="7">
                  <c:v>112</c:v>
                </c:pt>
                <c:pt idx="8">
                  <c:v>105</c:v>
                </c:pt>
                <c:pt idx="9">
                  <c:v>85</c:v>
                </c:pt>
                <c:pt idx="10">
                  <c:v>94</c:v>
                </c:pt>
                <c:pt idx="11">
                  <c:v>94</c:v>
                </c:pt>
                <c:pt idx="12">
                  <c:v>87</c:v>
                </c:pt>
                <c:pt idx="13">
                  <c:v>90</c:v>
                </c:pt>
                <c:pt idx="14">
                  <c:v>93</c:v>
                </c:pt>
                <c:pt idx="15">
                  <c:v>88</c:v>
                </c:pt>
                <c:pt idx="16">
                  <c:v>92</c:v>
                </c:pt>
                <c:pt idx="17">
                  <c:v>100</c:v>
                </c:pt>
                <c:pt idx="18">
                  <c:v>100</c:v>
                </c:pt>
                <c:pt idx="19">
                  <c:v>95</c:v>
                </c:pt>
                <c:pt idx="20">
                  <c:v>87</c:v>
                </c:pt>
                <c:pt idx="21">
                  <c:v>85</c:v>
                </c:pt>
                <c:pt idx="22">
                  <c:v>89</c:v>
                </c:pt>
                <c:pt idx="23">
                  <c:v>111</c:v>
                </c:pt>
                <c:pt idx="24">
                  <c:v>96</c:v>
                </c:pt>
                <c:pt idx="25">
                  <c:v>86</c:v>
                </c:pt>
                <c:pt idx="26">
                  <c:v>86</c:v>
                </c:pt>
                <c:pt idx="27">
                  <c:v>90</c:v>
                </c:pt>
                <c:pt idx="28">
                  <c:v>92</c:v>
                </c:pt>
                <c:pt idx="29">
                  <c:v>88</c:v>
                </c:pt>
                <c:pt idx="30">
                  <c:v>92</c:v>
                </c:pt>
                <c:pt idx="31">
                  <c:v>95</c:v>
                </c:pt>
                <c:pt idx="32">
                  <c:v>87</c:v>
                </c:pt>
                <c:pt idx="33">
                  <c:v>88</c:v>
                </c:pt>
                <c:pt idx="34">
                  <c:v>88</c:v>
                </c:pt>
                <c:pt idx="35">
                  <c:v>89</c:v>
                </c:pt>
                <c:pt idx="36">
                  <c:v>101</c:v>
                </c:pt>
                <c:pt idx="37">
                  <c:v>87</c:v>
                </c:pt>
                <c:pt idx="38">
                  <c:v>88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'O3Exc'!$G$321:$G$322</c:f>
              <c:strCache>
                <c:ptCount val="2"/>
                <c:pt idx="0">
                  <c:v>38934</c:v>
                </c:pt>
                <c:pt idx="1">
                  <c:v>38935</c:v>
                </c:pt>
              </c:strCache>
            </c:strRef>
          </c:xVal>
          <c:yVal>
            <c:numRef>
              <c:f>'O3Exc'!$F$321:$F$322</c:f>
              <c:numCache>
                <c:ptCount val="2"/>
                <c:pt idx="0">
                  <c:v>86</c:v>
                </c:pt>
                <c:pt idx="1">
                  <c:v>88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'O3Exc'!$G$323:$G$328</c:f>
              <c:strCache>
                <c:ptCount val="6"/>
                <c:pt idx="0">
                  <c:v>38936</c:v>
                </c:pt>
                <c:pt idx="1">
                  <c:v>38936</c:v>
                </c:pt>
                <c:pt idx="2">
                  <c:v>38936</c:v>
                </c:pt>
                <c:pt idx="3">
                  <c:v>38936</c:v>
                </c:pt>
                <c:pt idx="4">
                  <c:v>38936</c:v>
                </c:pt>
                <c:pt idx="5">
                  <c:v>38936</c:v>
                </c:pt>
              </c:strCache>
            </c:strRef>
          </c:xVal>
          <c:yVal>
            <c:numRef>
              <c:f>'O3Exc'!$F$323:$F$328</c:f>
              <c:numCache>
                <c:ptCount val="6"/>
                <c:pt idx="0">
                  <c:v>89</c:v>
                </c:pt>
                <c:pt idx="1">
                  <c:v>86</c:v>
                </c:pt>
                <c:pt idx="2">
                  <c:v>86</c:v>
                </c:pt>
                <c:pt idx="3">
                  <c:v>92</c:v>
                </c:pt>
                <c:pt idx="4">
                  <c:v>89</c:v>
                </c:pt>
                <c:pt idx="5">
                  <c:v>96</c:v>
                </c:pt>
              </c:numCache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'O3Exc'!$G$329</c:f>
              <c:strCache>
                <c:ptCount val="1"/>
                <c:pt idx="0">
                  <c:v>38945</c:v>
                </c:pt>
              </c:strCache>
            </c:strRef>
          </c:xVal>
          <c:yVal>
            <c:numRef>
              <c:f>'O3Exc'!$F$329</c:f>
              <c:numCache>
                <c:ptCount val="1"/>
                <c:pt idx="0">
                  <c:v>85</c:v>
                </c:pt>
              </c:numCache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'O3Exc'!$G$330:$G$342</c:f>
              <c:strCache>
                <c:ptCount val="13"/>
                <c:pt idx="0">
                  <c:v>38946</c:v>
                </c:pt>
                <c:pt idx="1">
                  <c:v>38947</c:v>
                </c:pt>
                <c:pt idx="2">
                  <c:v>38947</c:v>
                </c:pt>
                <c:pt idx="3">
                  <c:v>38951</c:v>
                </c:pt>
                <c:pt idx="4">
                  <c:v>38951</c:v>
                </c:pt>
                <c:pt idx="5">
                  <c:v>38952</c:v>
                </c:pt>
                <c:pt idx="6">
                  <c:v>38952</c:v>
                </c:pt>
                <c:pt idx="7">
                  <c:v>38952</c:v>
                </c:pt>
                <c:pt idx="8">
                  <c:v>38952</c:v>
                </c:pt>
                <c:pt idx="9">
                  <c:v>38952</c:v>
                </c:pt>
                <c:pt idx="10">
                  <c:v>38952</c:v>
                </c:pt>
                <c:pt idx="11">
                  <c:v>38952</c:v>
                </c:pt>
                <c:pt idx="12">
                  <c:v>38952</c:v>
                </c:pt>
              </c:strCache>
            </c:strRef>
          </c:xVal>
          <c:yVal>
            <c:numRef>
              <c:f>'O3Exc'!$F$330:$F$342</c:f>
              <c:numCache>
                <c:ptCount val="13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87</c:v>
                </c:pt>
                <c:pt idx="4">
                  <c:v>88</c:v>
                </c:pt>
                <c:pt idx="5">
                  <c:v>90</c:v>
                </c:pt>
                <c:pt idx="6">
                  <c:v>85</c:v>
                </c:pt>
                <c:pt idx="7">
                  <c:v>87</c:v>
                </c:pt>
                <c:pt idx="8">
                  <c:v>90</c:v>
                </c:pt>
                <c:pt idx="9">
                  <c:v>90</c:v>
                </c:pt>
                <c:pt idx="10">
                  <c:v>89</c:v>
                </c:pt>
                <c:pt idx="11">
                  <c:v>87</c:v>
                </c:pt>
                <c:pt idx="12">
                  <c:v>87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'O3Exc'!$G$343:$G$358</c:f>
              <c:strCache>
                <c:ptCount val="16"/>
                <c:pt idx="0">
                  <c:v>38953</c:v>
                </c:pt>
                <c:pt idx="1">
                  <c:v>38953</c:v>
                </c:pt>
                <c:pt idx="2">
                  <c:v>38953</c:v>
                </c:pt>
                <c:pt idx="3">
                  <c:v>38953</c:v>
                </c:pt>
                <c:pt idx="4">
                  <c:v>38953</c:v>
                </c:pt>
                <c:pt idx="5">
                  <c:v>38954</c:v>
                </c:pt>
                <c:pt idx="6">
                  <c:v>38954</c:v>
                </c:pt>
                <c:pt idx="7">
                  <c:v>38954</c:v>
                </c:pt>
                <c:pt idx="8">
                  <c:v>38954</c:v>
                </c:pt>
                <c:pt idx="9">
                  <c:v>38954</c:v>
                </c:pt>
                <c:pt idx="10">
                  <c:v>38954</c:v>
                </c:pt>
                <c:pt idx="11">
                  <c:v>38954</c:v>
                </c:pt>
                <c:pt idx="12">
                  <c:v>38954</c:v>
                </c:pt>
                <c:pt idx="13">
                  <c:v>38954</c:v>
                </c:pt>
                <c:pt idx="14">
                  <c:v>38954</c:v>
                </c:pt>
                <c:pt idx="15">
                  <c:v>38955</c:v>
                </c:pt>
              </c:strCache>
            </c:strRef>
          </c:xVal>
          <c:yVal>
            <c:numRef>
              <c:f>'O3Exc'!$F$343:$F$358</c:f>
              <c:numCache>
                <c:ptCount val="16"/>
                <c:pt idx="0">
                  <c:v>86</c:v>
                </c:pt>
                <c:pt idx="1">
                  <c:v>87</c:v>
                </c:pt>
                <c:pt idx="2">
                  <c:v>86</c:v>
                </c:pt>
                <c:pt idx="3">
                  <c:v>85</c:v>
                </c:pt>
                <c:pt idx="4">
                  <c:v>85</c:v>
                </c:pt>
                <c:pt idx="5">
                  <c:v>87</c:v>
                </c:pt>
                <c:pt idx="6">
                  <c:v>85</c:v>
                </c:pt>
                <c:pt idx="7">
                  <c:v>98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95</c:v>
                </c:pt>
                <c:pt idx="12">
                  <c:v>85</c:v>
                </c:pt>
                <c:pt idx="13">
                  <c:v>86</c:v>
                </c:pt>
                <c:pt idx="14">
                  <c:v>88</c:v>
                </c:pt>
                <c:pt idx="15">
                  <c:v>90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'O3Exc'!$I$2</c:f>
              <c:strCache>
                <c:ptCount val="1"/>
                <c:pt idx="0">
                  <c:v>red       &gt;52GW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'O3Exc'!$G$2:$G$75</c:f>
              <c:strCache>
                <c:ptCount val="74"/>
                <c:pt idx="0">
                  <c:v>38866</c:v>
                </c:pt>
                <c:pt idx="1">
                  <c:v>38866</c:v>
                </c:pt>
                <c:pt idx="2">
                  <c:v>38866</c:v>
                </c:pt>
                <c:pt idx="3">
                  <c:v>38866</c:v>
                </c:pt>
                <c:pt idx="4">
                  <c:v>38866</c:v>
                </c:pt>
                <c:pt idx="5">
                  <c:v>38866</c:v>
                </c:pt>
                <c:pt idx="6">
                  <c:v>38866</c:v>
                </c:pt>
                <c:pt idx="7">
                  <c:v>38866</c:v>
                </c:pt>
                <c:pt idx="8">
                  <c:v>38867</c:v>
                </c:pt>
                <c:pt idx="9">
                  <c:v>38867</c:v>
                </c:pt>
                <c:pt idx="10">
                  <c:v>38867</c:v>
                </c:pt>
                <c:pt idx="11">
                  <c:v>38867</c:v>
                </c:pt>
                <c:pt idx="12">
                  <c:v>38867</c:v>
                </c:pt>
                <c:pt idx="13">
                  <c:v>38867</c:v>
                </c:pt>
                <c:pt idx="14">
                  <c:v>38867</c:v>
                </c:pt>
                <c:pt idx="15">
                  <c:v>38867</c:v>
                </c:pt>
                <c:pt idx="16">
                  <c:v>38867</c:v>
                </c:pt>
                <c:pt idx="17">
                  <c:v>38867</c:v>
                </c:pt>
                <c:pt idx="18">
                  <c:v>38867</c:v>
                </c:pt>
                <c:pt idx="19">
                  <c:v>38867</c:v>
                </c:pt>
                <c:pt idx="20">
                  <c:v>38867</c:v>
                </c:pt>
                <c:pt idx="21">
                  <c:v>38867</c:v>
                </c:pt>
                <c:pt idx="22">
                  <c:v>38867</c:v>
                </c:pt>
                <c:pt idx="23">
                  <c:v>38867</c:v>
                </c:pt>
                <c:pt idx="24">
                  <c:v>38867</c:v>
                </c:pt>
                <c:pt idx="25">
                  <c:v>38867</c:v>
                </c:pt>
                <c:pt idx="26">
                  <c:v>38867</c:v>
                </c:pt>
                <c:pt idx="27">
                  <c:v>38867</c:v>
                </c:pt>
                <c:pt idx="28">
                  <c:v>38867</c:v>
                </c:pt>
                <c:pt idx="29">
                  <c:v>38867</c:v>
                </c:pt>
                <c:pt idx="30">
                  <c:v>38867</c:v>
                </c:pt>
                <c:pt idx="31">
                  <c:v>38867</c:v>
                </c:pt>
                <c:pt idx="32">
                  <c:v>38867</c:v>
                </c:pt>
                <c:pt idx="33">
                  <c:v>38867</c:v>
                </c:pt>
                <c:pt idx="34">
                  <c:v>38867</c:v>
                </c:pt>
                <c:pt idx="35">
                  <c:v>38867</c:v>
                </c:pt>
                <c:pt idx="36">
                  <c:v>38867</c:v>
                </c:pt>
                <c:pt idx="37">
                  <c:v>38867</c:v>
                </c:pt>
                <c:pt idx="38">
                  <c:v>38867</c:v>
                </c:pt>
                <c:pt idx="39">
                  <c:v>38867</c:v>
                </c:pt>
                <c:pt idx="40">
                  <c:v>38867</c:v>
                </c:pt>
                <c:pt idx="41">
                  <c:v>38867</c:v>
                </c:pt>
                <c:pt idx="42">
                  <c:v>38868</c:v>
                </c:pt>
                <c:pt idx="43">
                  <c:v>38868</c:v>
                </c:pt>
                <c:pt idx="44">
                  <c:v>38868</c:v>
                </c:pt>
                <c:pt idx="45">
                  <c:v>38868</c:v>
                </c:pt>
                <c:pt idx="46">
                  <c:v>38868</c:v>
                </c:pt>
                <c:pt idx="47">
                  <c:v>38868</c:v>
                </c:pt>
                <c:pt idx="48">
                  <c:v>38868</c:v>
                </c:pt>
                <c:pt idx="49">
                  <c:v>38868</c:v>
                </c:pt>
                <c:pt idx="50">
                  <c:v>38868</c:v>
                </c:pt>
                <c:pt idx="51">
                  <c:v>38868</c:v>
                </c:pt>
                <c:pt idx="52">
                  <c:v>38868</c:v>
                </c:pt>
                <c:pt idx="53">
                  <c:v>38868</c:v>
                </c:pt>
                <c:pt idx="54">
                  <c:v>38868</c:v>
                </c:pt>
                <c:pt idx="55">
                  <c:v>38869</c:v>
                </c:pt>
                <c:pt idx="56">
                  <c:v>38869</c:v>
                </c:pt>
                <c:pt idx="57">
                  <c:v>38869</c:v>
                </c:pt>
                <c:pt idx="58">
                  <c:v>38869</c:v>
                </c:pt>
                <c:pt idx="59">
                  <c:v>38869</c:v>
                </c:pt>
                <c:pt idx="60">
                  <c:v>38869</c:v>
                </c:pt>
                <c:pt idx="61">
                  <c:v>38869</c:v>
                </c:pt>
                <c:pt idx="62">
                  <c:v>38869</c:v>
                </c:pt>
                <c:pt idx="63">
                  <c:v>38869</c:v>
                </c:pt>
                <c:pt idx="64">
                  <c:v>38869</c:v>
                </c:pt>
                <c:pt idx="65">
                  <c:v>38885</c:v>
                </c:pt>
                <c:pt idx="66">
                  <c:v>38885</c:v>
                </c:pt>
                <c:pt idx="67">
                  <c:v>38885</c:v>
                </c:pt>
                <c:pt idx="68">
                  <c:v>38885</c:v>
                </c:pt>
                <c:pt idx="69">
                  <c:v>38885</c:v>
                </c:pt>
                <c:pt idx="70">
                  <c:v>38885</c:v>
                </c:pt>
                <c:pt idx="71">
                  <c:v>38885</c:v>
                </c:pt>
                <c:pt idx="72">
                  <c:v>38885</c:v>
                </c:pt>
                <c:pt idx="73">
                  <c:v>38885</c:v>
                </c:pt>
              </c:strCache>
            </c:strRef>
          </c:xVal>
          <c:yVal>
            <c:numRef>
              <c:f>'O3Exc'!$I$3:$I$8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5442940"/>
        <c:axId val="4768733"/>
      </c:scatterChart>
      <c:valAx>
        <c:axId val="15442940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crossAx val="4768733"/>
        <c:crosses val="autoZero"/>
        <c:crossBetween val="midCat"/>
        <c:dispUnits/>
        <c:minorUnit val="1"/>
      </c:valAx>
      <c:valAx>
        <c:axId val="4768733"/>
        <c:scaling>
          <c:orientation val="minMax"/>
          <c:max val="13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Ozone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429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381000</xdr:rowOff>
    </xdr:from>
    <xdr:to>
      <xdr:col>10</xdr:col>
      <xdr:colOff>114300</xdr:colOff>
      <xdr:row>0</xdr:row>
      <xdr:rowOff>381000</xdr:rowOff>
    </xdr:to>
    <xdr:sp>
      <xdr:nvSpPr>
        <xdr:cNvPr id="1" name="Line 1"/>
        <xdr:cNvSpPr>
          <a:spLocks/>
        </xdr:cNvSpPr>
      </xdr:nvSpPr>
      <xdr:spPr>
        <a:xfrm flipH="1">
          <a:off x="4124325" y="3810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0</xdr:row>
      <xdr:rowOff>390525</xdr:rowOff>
    </xdr:from>
    <xdr:to>
      <xdr:col>25</xdr:col>
      <xdr:colOff>180975</xdr:colOff>
      <xdr:row>0</xdr:row>
      <xdr:rowOff>390525</xdr:rowOff>
    </xdr:to>
    <xdr:sp>
      <xdr:nvSpPr>
        <xdr:cNvPr id="2" name="Line 2"/>
        <xdr:cNvSpPr>
          <a:spLocks/>
        </xdr:cNvSpPr>
      </xdr:nvSpPr>
      <xdr:spPr>
        <a:xfrm>
          <a:off x="7572375" y="3905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28575</xdr:colOff>
      <xdr:row>0</xdr:row>
      <xdr:rowOff>600075</xdr:rowOff>
    </xdr:from>
    <xdr:to>
      <xdr:col>37</xdr:col>
      <xdr:colOff>57150</xdr:colOff>
      <xdr:row>0</xdr:row>
      <xdr:rowOff>600075</xdr:rowOff>
    </xdr:to>
    <xdr:sp>
      <xdr:nvSpPr>
        <xdr:cNvPr id="3" name="Line 4"/>
        <xdr:cNvSpPr>
          <a:spLocks/>
        </xdr:cNvSpPr>
      </xdr:nvSpPr>
      <xdr:spPr>
        <a:xfrm flipH="1" flipV="1">
          <a:off x="14039850" y="6000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219075</xdr:colOff>
      <xdr:row>0</xdr:row>
      <xdr:rowOff>600075</xdr:rowOff>
    </xdr:from>
    <xdr:to>
      <xdr:col>52</xdr:col>
      <xdr:colOff>219075</xdr:colOff>
      <xdr:row>0</xdr:row>
      <xdr:rowOff>600075</xdr:rowOff>
    </xdr:to>
    <xdr:sp>
      <xdr:nvSpPr>
        <xdr:cNvPr id="4" name="Line 6"/>
        <xdr:cNvSpPr>
          <a:spLocks/>
        </xdr:cNvSpPr>
      </xdr:nvSpPr>
      <xdr:spPr>
        <a:xfrm>
          <a:off x="17545050" y="6000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752475</xdr:colOff>
      <xdr:row>2</xdr:row>
      <xdr:rowOff>142875</xdr:rowOff>
    </xdr:from>
    <xdr:to>
      <xdr:col>55</xdr:col>
      <xdr:colOff>19050</xdr:colOff>
      <xdr:row>9</xdr:row>
      <xdr:rowOff>19050</xdr:rowOff>
    </xdr:to>
    <xdr:sp>
      <xdr:nvSpPr>
        <xdr:cNvPr id="5" name="AutoShape 7"/>
        <xdr:cNvSpPr>
          <a:spLocks/>
        </xdr:cNvSpPr>
      </xdr:nvSpPr>
      <xdr:spPr>
        <a:xfrm>
          <a:off x="20564475" y="971550"/>
          <a:ext cx="200025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53</xdr:col>
      <xdr:colOff>85725</xdr:colOff>
      <xdr:row>4</xdr:row>
      <xdr:rowOff>38100</xdr:rowOff>
    </xdr:from>
    <xdr:ext cx="857250" cy="685800"/>
    <xdr:sp>
      <xdr:nvSpPr>
        <xdr:cNvPr id="6" name="TextBox 8"/>
        <xdr:cNvSpPr txBox="1">
          <a:spLocks noChangeArrowheads="1"/>
        </xdr:cNvSpPr>
      </xdr:nvSpPr>
      <xdr:spPr>
        <a:xfrm>
          <a:off x="19621500" y="1190625"/>
          <a:ext cx="8572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Peak Hourly 
Day Ahead 
Load
Forecast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0.23075</cdr:y>
    </cdr:from>
    <cdr:to>
      <cdr:x>0.14125</cdr:x>
      <cdr:y>0.91525</cdr:y>
    </cdr:to>
    <cdr:sp>
      <cdr:nvSpPr>
        <cdr:cNvPr id="1" name="Line 1"/>
        <cdr:cNvSpPr>
          <a:spLocks/>
        </cdr:cNvSpPr>
      </cdr:nvSpPr>
      <cdr:spPr>
        <a:xfrm>
          <a:off x="1219200" y="1362075"/>
          <a:ext cx="0" cy="4048125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0.05475</cdr:x>
      <cdr:y>0.0345</cdr:y>
    </cdr:from>
    <cdr:to>
      <cdr:x>0.9555</cdr:x>
      <cdr:y>0.21325</cdr:y>
    </cdr:to>
    <cdr:sp>
      <cdr:nvSpPr>
        <cdr:cNvPr id="2" name="TextBox 3"/>
        <cdr:cNvSpPr txBox="1">
          <a:spLocks noChangeArrowheads="1"/>
        </cdr:cNvSpPr>
      </cdr:nvSpPr>
      <cdr:spPr>
        <a:xfrm>
          <a:off x="466725" y="200025"/>
          <a:ext cx="7820025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Number of Days Exceeding Different Peak Hourly Day Ahead Load Forecast Thresholds, Jun 2-Aug 31, 2006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(PJM Mid-Atlantic Day Ahead Forecast; Ozone Exceedances in NVA,DC,MD,DE,Eastern PA, NJ, Downstate NY,CT,RI,MA)</a:t>
          </a:r>
        </a:p>
      </cdr:txBody>
    </cdr:sp>
  </cdr:relSizeAnchor>
  <cdr:relSizeAnchor xmlns:cdr="http://schemas.openxmlformats.org/drawingml/2006/chartDrawing">
    <cdr:from>
      <cdr:x>0.40075</cdr:x>
      <cdr:y>0.62275</cdr:y>
    </cdr:from>
    <cdr:to>
      <cdr:x>0.8805</cdr:x>
      <cdr:y>0.62275</cdr:y>
    </cdr:to>
    <cdr:sp>
      <cdr:nvSpPr>
        <cdr:cNvPr id="3" name="Line 2"/>
        <cdr:cNvSpPr>
          <a:spLocks/>
        </cdr:cNvSpPr>
      </cdr:nvSpPr>
      <cdr:spPr>
        <a:xfrm flipH="1">
          <a:off x="3476625" y="3676650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0.412</cdr:x>
      <cdr:y>0.4285</cdr:y>
    </cdr:from>
    <cdr:to>
      <cdr:x>0.41275</cdr:x>
      <cdr:y>0.9005</cdr:y>
    </cdr:to>
    <cdr:sp>
      <cdr:nvSpPr>
        <cdr:cNvPr id="4" name="Line 4"/>
        <cdr:cNvSpPr>
          <a:spLocks/>
        </cdr:cNvSpPr>
      </cdr:nvSpPr>
      <cdr:spPr>
        <a:xfrm flipH="1">
          <a:off x="3571875" y="2533650"/>
          <a:ext cx="9525" cy="2790825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0.6085</cdr:x>
      <cdr:y>0.42675</cdr:y>
    </cdr:from>
    <cdr:to>
      <cdr:x>0.6085</cdr:x>
      <cdr:y>0.89925</cdr:y>
    </cdr:to>
    <cdr:sp>
      <cdr:nvSpPr>
        <cdr:cNvPr id="5" name="Line 5"/>
        <cdr:cNvSpPr>
          <a:spLocks/>
        </cdr:cNvSpPr>
      </cdr:nvSpPr>
      <cdr:spPr>
        <a:xfrm>
          <a:off x="5276850" y="2524125"/>
          <a:ext cx="0" cy="2790825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</cdr:x>
      <cdr:y>0.889</cdr:y>
    </cdr:from>
    <cdr:to>
      <cdr:x>0.40225</cdr:x>
      <cdr:y>0.99975</cdr:y>
    </cdr:to>
    <cdr:sp>
      <cdr:nvSpPr>
        <cdr:cNvPr id="6" name="Rectangle 6"/>
        <cdr:cNvSpPr>
          <a:spLocks/>
        </cdr:cNvSpPr>
      </cdr:nvSpPr>
      <cdr:spPr>
        <a:xfrm rot="2549066">
          <a:off x="3295650" y="5257800"/>
          <a:ext cx="190500" cy="657225"/>
        </a:xfrm>
        <a:prstGeom prst="rect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0.54675</cdr:x>
      <cdr:y>0.884</cdr:y>
    </cdr:from>
    <cdr:to>
      <cdr:x>0.5765</cdr:x>
      <cdr:y>1</cdr:y>
    </cdr:to>
    <cdr:sp>
      <cdr:nvSpPr>
        <cdr:cNvPr id="7" name="Rectangle 7"/>
        <cdr:cNvSpPr>
          <a:spLocks/>
        </cdr:cNvSpPr>
      </cdr:nvSpPr>
      <cdr:spPr>
        <a:xfrm rot="2549066">
          <a:off x="4743450" y="5219700"/>
          <a:ext cx="257175" cy="714375"/>
        </a:xfrm>
        <a:prstGeom prst="rect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0.18925</cdr:y>
    </cdr:from>
    <cdr:to>
      <cdr:x>0.112</cdr:x>
      <cdr:y>0.45525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114425"/>
          <a:ext cx="609600" cy="1571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No. of Exceedance Days CAPTURING</a:t>
          </a:r>
        </a:p>
      </cdr:txBody>
    </cdr:sp>
  </cdr:relSizeAnchor>
  <cdr:relSizeAnchor xmlns:cdr="http://schemas.openxmlformats.org/drawingml/2006/chartDrawing">
    <cdr:from>
      <cdr:x>0.036</cdr:x>
      <cdr:y>0.5925</cdr:y>
    </cdr:from>
    <cdr:to>
      <cdr:x>0.10575</cdr:x>
      <cdr:y>0.85675</cdr:y>
    </cdr:to>
    <cdr:sp>
      <cdr:nvSpPr>
        <cdr:cNvPr id="2" name="TextBox 2"/>
        <cdr:cNvSpPr txBox="1">
          <a:spLocks noChangeArrowheads="1"/>
        </cdr:cNvSpPr>
      </cdr:nvSpPr>
      <cdr:spPr>
        <a:xfrm>
          <a:off x="304800" y="3495675"/>
          <a:ext cx="609600" cy="1562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No. of Exceedance Days MISSING</a:t>
          </a:r>
        </a:p>
      </cdr:txBody>
    </cdr:sp>
  </cdr:relSizeAnchor>
  <cdr:relSizeAnchor xmlns:cdr="http://schemas.openxmlformats.org/drawingml/2006/chartDrawing">
    <cdr:from>
      <cdr:x>0.01125</cdr:x>
      <cdr:y>0.0165</cdr:y>
    </cdr:from>
    <cdr:to>
      <cdr:x>1</cdr:x>
      <cdr:y>0.112</cdr:y>
    </cdr:to>
    <cdr:sp>
      <cdr:nvSpPr>
        <cdr:cNvPr id="3" name="TextBox 4"/>
        <cdr:cNvSpPr txBox="1">
          <a:spLocks noChangeArrowheads="1"/>
        </cdr:cNvSpPr>
      </cdr:nvSpPr>
      <cdr:spPr>
        <a:xfrm>
          <a:off x="95250" y="95250"/>
          <a:ext cx="85820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No. of 8-Hr Ozone Exceedance Days Captured and Missed By State for Different PJM Mid-Atlantic Peak Hourly Day Ahead Load Forecast Thresholds (2006)</a:t>
          </a:r>
        </a:p>
      </cdr:txBody>
    </cdr:sp>
  </cdr:relSizeAnchor>
  <cdr:relSizeAnchor xmlns:cdr="http://schemas.openxmlformats.org/drawingml/2006/chartDrawing">
    <cdr:from>
      <cdr:x>0.24925</cdr:x>
      <cdr:y>0.94125</cdr:y>
    </cdr:from>
    <cdr:to>
      <cdr:x>0.83075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2162175" y="5562600"/>
          <a:ext cx="5048250" cy="342900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NVA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8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DC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MD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8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DE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PA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NJ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8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NY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CT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8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RI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800" b="1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MA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0.01275</cdr:y>
    </cdr:from>
    <cdr:to>
      <cdr:x>0.96</cdr:x>
      <cdr:y>0.12275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66675"/>
          <a:ext cx="78676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2006 8-Hour Ozone, All Monitored Exceedances NVA-MA 
Color Coded to PJM Mid-Atlantic Peak Hourly Day Ahead Load Forecast</a:t>
          </a:r>
        </a:p>
      </cdr:txBody>
    </cdr:sp>
  </cdr:relSizeAnchor>
  <cdr:relSizeAnchor xmlns:cdr="http://schemas.openxmlformats.org/drawingml/2006/chartDrawing">
    <cdr:from>
      <cdr:x>0.18525</cdr:x>
      <cdr:y>0.132</cdr:y>
    </cdr:from>
    <cdr:to>
      <cdr:x>0.186</cdr:x>
      <cdr:y>0.90275</cdr:y>
    </cdr:to>
    <cdr:sp>
      <cdr:nvSpPr>
        <cdr:cNvPr id="2" name="Line 2"/>
        <cdr:cNvSpPr>
          <a:spLocks/>
        </cdr:cNvSpPr>
      </cdr:nvSpPr>
      <cdr:spPr>
        <a:xfrm flipV="1">
          <a:off x="1600200" y="771525"/>
          <a:ext cx="9525" cy="4562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0.90875</cdr:x>
      <cdr:y>0.132</cdr:y>
    </cdr:from>
    <cdr:to>
      <cdr:x>0.9095</cdr:x>
      <cdr:y>0.90275</cdr:y>
    </cdr:to>
    <cdr:sp>
      <cdr:nvSpPr>
        <cdr:cNvPr id="3" name="Line 3"/>
        <cdr:cNvSpPr>
          <a:spLocks/>
        </cdr:cNvSpPr>
      </cdr:nvSpPr>
      <cdr:spPr>
        <a:xfrm flipV="1">
          <a:off x="7877175" y="771525"/>
          <a:ext cx="9525" cy="4562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0.4555</cdr:x>
      <cdr:y>0.11375</cdr:y>
    </cdr:from>
    <cdr:to>
      <cdr:x>0.626</cdr:x>
      <cdr:y>0.156</cdr:y>
    </cdr:to>
    <cdr:sp>
      <cdr:nvSpPr>
        <cdr:cNvPr id="4" name="TextBox 4"/>
        <cdr:cNvSpPr txBox="1">
          <a:spLocks noChangeArrowheads="1"/>
        </cdr:cNvSpPr>
      </cdr:nvSpPr>
      <cdr:spPr>
        <a:xfrm>
          <a:off x="3943350" y="666750"/>
          <a:ext cx="1476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June 2 - August 31</a:t>
          </a:r>
        </a:p>
      </cdr:txBody>
    </cdr:sp>
  </cdr:relSizeAnchor>
  <cdr:relSizeAnchor xmlns:cdr="http://schemas.openxmlformats.org/drawingml/2006/chartDrawing">
    <cdr:from>
      <cdr:x>0.193</cdr:x>
      <cdr:y>0.132</cdr:y>
    </cdr:from>
    <cdr:to>
      <cdr:x>0.443</cdr:x>
      <cdr:y>0.13225</cdr:y>
    </cdr:to>
    <cdr:sp>
      <cdr:nvSpPr>
        <cdr:cNvPr id="5" name="Line 5"/>
        <cdr:cNvSpPr>
          <a:spLocks/>
        </cdr:cNvSpPr>
      </cdr:nvSpPr>
      <cdr:spPr>
        <a:xfrm flipH="1">
          <a:off x="1666875" y="7715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0.62625</cdr:x>
      <cdr:y>0.132</cdr:y>
    </cdr:from>
    <cdr:to>
      <cdr:x>0.90325</cdr:x>
      <cdr:y>0.13225</cdr:y>
    </cdr:to>
    <cdr:sp>
      <cdr:nvSpPr>
        <cdr:cNvPr id="6" name="Line 6"/>
        <cdr:cNvSpPr>
          <a:spLocks/>
        </cdr:cNvSpPr>
      </cdr:nvSpPr>
      <cdr:spPr>
        <a:xfrm>
          <a:off x="5429250" y="77152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0.7095</cdr:x>
      <cdr:y>0.1655</cdr:y>
    </cdr:from>
    <cdr:to>
      <cdr:x>0.89375</cdr:x>
      <cdr:y>0.41875</cdr:y>
    </cdr:to>
    <cdr:sp>
      <cdr:nvSpPr>
        <cdr:cNvPr id="7" name="TextBox 7"/>
        <cdr:cNvSpPr txBox="1">
          <a:spLocks noChangeArrowheads="1"/>
        </cdr:cNvSpPr>
      </cdr:nvSpPr>
      <cdr:spPr>
        <a:xfrm>
          <a:off x="6153150" y="971550"/>
          <a:ext cx="1600200" cy="1495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     &gt;52 GW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    &gt;51  &lt;52 GW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green  &gt;50  &lt;51 GW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pink     &gt;49  &lt;50 GW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orange &gt;48  &lt;49 GW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purple  &gt;47  &lt;48 GW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black    &lt;47 GW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0.01275</cdr:y>
    </cdr:from>
    <cdr:to>
      <cdr:x>0.94875</cdr:x>
      <cdr:y>0.12275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66675"/>
          <a:ext cx="78676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2006 8-Hour Ozone, All Monitored Exceedances NVA-MA 
Color Coded to PJM Mid-Atlantic Peak Hourly Day Ahead Load Forecast</a:t>
          </a:r>
        </a:p>
      </cdr:txBody>
    </cdr:sp>
  </cdr:relSizeAnchor>
  <cdr:relSizeAnchor xmlns:cdr="http://schemas.openxmlformats.org/drawingml/2006/chartDrawing">
    <cdr:from>
      <cdr:x>0.18725</cdr:x>
      <cdr:y>0.1375</cdr:y>
    </cdr:from>
    <cdr:to>
      <cdr:x>0.188</cdr:x>
      <cdr:y>0.89725</cdr:y>
    </cdr:to>
    <cdr:sp>
      <cdr:nvSpPr>
        <cdr:cNvPr id="2" name="Line 2"/>
        <cdr:cNvSpPr>
          <a:spLocks/>
        </cdr:cNvSpPr>
      </cdr:nvSpPr>
      <cdr:spPr>
        <a:xfrm flipH="1" flipV="1">
          <a:off x="1619250" y="809625"/>
          <a:ext cx="9525" cy="4495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0.9075</cdr:x>
      <cdr:y>0.13575</cdr:y>
    </cdr:from>
    <cdr:to>
      <cdr:x>0.90825</cdr:x>
      <cdr:y>0.8955</cdr:y>
    </cdr:to>
    <cdr:sp>
      <cdr:nvSpPr>
        <cdr:cNvPr id="3" name="Line 3"/>
        <cdr:cNvSpPr>
          <a:spLocks/>
        </cdr:cNvSpPr>
      </cdr:nvSpPr>
      <cdr:spPr>
        <a:xfrm flipV="1">
          <a:off x="7867650" y="800100"/>
          <a:ext cx="9525" cy="4495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0.4565</cdr:x>
      <cdr:y>0.1165</cdr:y>
    </cdr:from>
    <cdr:to>
      <cdr:x>0.627</cdr:x>
      <cdr:y>0.15875</cdr:y>
    </cdr:to>
    <cdr:sp>
      <cdr:nvSpPr>
        <cdr:cNvPr id="4" name="TextBox 4"/>
        <cdr:cNvSpPr txBox="1">
          <a:spLocks noChangeArrowheads="1"/>
        </cdr:cNvSpPr>
      </cdr:nvSpPr>
      <cdr:spPr>
        <a:xfrm>
          <a:off x="3952875" y="685800"/>
          <a:ext cx="1476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June 2 - August 31</a:t>
          </a:r>
        </a:p>
      </cdr:txBody>
    </cdr:sp>
  </cdr:relSizeAnchor>
  <cdr:relSizeAnchor xmlns:cdr="http://schemas.openxmlformats.org/drawingml/2006/chartDrawing">
    <cdr:from>
      <cdr:x>0.19525</cdr:x>
      <cdr:y>0.13575</cdr:y>
    </cdr:from>
    <cdr:to>
      <cdr:x>0.444</cdr:x>
      <cdr:y>0.13575</cdr:y>
    </cdr:to>
    <cdr:sp>
      <cdr:nvSpPr>
        <cdr:cNvPr id="5" name="Line 5"/>
        <cdr:cNvSpPr>
          <a:spLocks/>
        </cdr:cNvSpPr>
      </cdr:nvSpPr>
      <cdr:spPr>
        <a:xfrm flipH="1">
          <a:off x="1685925" y="8001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0.6265</cdr:x>
      <cdr:y>0.13575</cdr:y>
    </cdr:from>
    <cdr:to>
      <cdr:x>0.902</cdr:x>
      <cdr:y>0.13575</cdr:y>
    </cdr:to>
    <cdr:sp>
      <cdr:nvSpPr>
        <cdr:cNvPr id="6" name="Line 6"/>
        <cdr:cNvSpPr>
          <a:spLocks/>
        </cdr:cNvSpPr>
      </cdr:nvSpPr>
      <cdr:spPr>
        <a:xfrm>
          <a:off x="5429250" y="8001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0.69725</cdr:x>
      <cdr:y>0.15775</cdr:y>
    </cdr:from>
    <cdr:to>
      <cdr:x>0.8965</cdr:x>
      <cdr:y>0.46975</cdr:y>
    </cdr:to>
    <cdr:sp>
      <cdr:nvSpPr>
        <cdr:cNvPr id="7" name="TextBox 7"/>
        <cdr:cNvSpPr txBox="1">
          <a:spLocks noChangeArrowheads="1"/>
        </cdr:cNvSpPr>
      </cdr:nvSpPr>
      <cdr:spPr>
        <a:xfrm>
          <a:off x="6048375" y="923925"/>
          <a:ext cx="1733550" cy="1847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     &gt;52 GW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    &gt;51  &lt;52 GW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green  &gt;50  &lt;51 GW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pink     &gt;49  &lt;50 GW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orange &gt;48  &lt;49 GW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purple  &gt;47  &lt;48 GW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black    &lt;47 GW
Bars - False Positives</a:t>
          </a:r>
        </a:p>
      </cdr:txBody>
    </cdr:sp>
  </cdr:relSizeAnchor>
  <cdr:relSizeAnchor xmlns:cdr="http://schemas.openxmlformats.org/drawingml/2006/chartDrawing">
    <cdr:from>
      <cdr:x>0.69575</cdr:x>
      <cdr:y>0.45675</cdr:y>
    </cdr:from>
    <cdr:to>
      <cdr:x>0.6965</cdr:x>
      <cdr:y>0.8955</cdr:y>
    </cdr:to>
    <cdr:sp>
      <cdr:nvSpPr>
        <cdr:cNvPr id="8" name="Line 8"/>
        <cdr:cNvSpPr>
          <a:spLocks/>
        </cdr:cNvSpPr>
      </cdr:nvSpPr>
      <cdr:spPr>
        <a:xfrm flipH="1" flipV="1">
          <a:off x="6029325" y="2695575"/>
          <a:ext cx="9525" cy="2590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0.5155</cdr:x>
      <cdr:y>0.45675</cdr:y>
    </cdr:from>
    <cdr:to>
      <cdr:x>0.5155</cdr:x>
      <cdr:y>0.8955</cdr:y>
    </cdr:to>
    <cdr:sp>
      <cdr:nvSpPr>
        <cdr:cNvPr id="9" name="Line 9"/>
        <cdr:cNvSpPr>
          <a:spLocks/>
        </cdr:cNvSpPr>
      </cdr:nvSpPr>
      <cdr:spPr>
        <a:xfrm flipH="1" flipV="1">
          <a:off x="4467225" y="2695575"/>
          <a:ext cx="0" cy="2590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0.63975</cdr:x>
      <cdr:y>0.459</cdr:y>
    </cdr:from>
    <cdr:to>
      <cdr:x>0.64075</cdr:x>
      <cdr:y>0.897</cdr:y>
    </cdr:to>
    <cdr:sp>
      <cdr:nvSpPr>
        <cdr:cNvPr id="10" name="Line 10"/>
        <cdr:cNvSpPr>
          <a:spLocks/>
        </cdr:cNvSpPr>
      </cdr:nvSpPr>
      <cdr:spPr>
        <a:xfrm flipH="1" flipV="1">
          <a:off x="5543550" y="2714625"/>
          <a:ext cx="9525" cy="2590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</cdr:x>
      <cdr:y>0.46025</cdr:y>
    </cdr:from>
    <cdr:to>
      <cdr:x>0.45175</cdr:x>
      <cdr:y>0.898</cdr:y>
    </cdr:to>
    <cdr:sp>
      <cdr:nvSpPr>
        <cdr:cNvPr id="11" name="Line 11"/>
        <cdr:cNvSpPr>
          <a:spLocks/>
        </cdr:cNvSpPr>
      </cdr:nvSpPr>
      <cdr:spPr>
        <a:xfrm flipH="1" flipV="1">
          <a:off x="3905250" y="2714625"/>
          <a:ext cx="9525" cy="2590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0.65625</cdr:x>
      <cdr:y>0.45675</cdr:y>
    </cdr:from>
    <cdr:to>
      <cdr:x>0.65725</cdr:x>
      <cdr:y>0.8955</cdr:y>
    </cdr:to>
    <cdr:sp>
      <cdr:nvSpPr>
        <cdr:cNvPr id="12" name="Line 12"/>
        <cdr:cNvSpPr>
          <a:spLocks/>
        </cdr:cNvSpPr>
      </cdr:nvSpPr>
      <cdr:spPr>
        <a:xfrm flipH="1" flipV="1">
          <a:off x="5686425" y="2695575"/>
          <a:ext cx="9525" cy="2590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0.587</cdr:x>
      <cdr:y>0.45675</cdr:y>
    </cdr:from>
    <cdr:to>
      <cdr:x>0.587</cdr:x>
      <cdr:y>0.8955</cdr:y>
    </cdr:to>
    <cdr:sp>
      <cdr:nvSpPr>
        <cdr:cNvPr id="13" name="Line 13"/>
        <cdr:cNvSpPr>
          <a:spLocks/>
        </cdr:cNvSpPr>
      </cdr:nvSpPr>
      <cdr:spPr>
        <a:xfrm flipH="1" flipV="1">
          <a:off x="5086350" y="2695575"/>
          <a:ext cx="0" cy="259080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0.57925</cdr:x>
      <cdr:y>0.459</cdr:y>
    </cdr:from>
    <cdr:to>
      <cdr:x>0.58</cdr:x>
      <cdr:y>0.897</cdr:y>
    </cdr:to>
    <cdr:sp>
      <cdr:nvSpPr>
        <cdr:cNvPr id="14" name="Line 14"/>
        <cdr:cNvSpPr>
          <a:spLocks/>
        </cdr:cNvSpPr>
      </cdr:nvSpPr>
      <cdr:spPr>
        <a:xfrm flipH="1" flipV="1">
          <a:off x="5019675" y="2714625"/>
          <a:ext cx="9525" cy="259080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0.52325</cdr:x>
      <cdr:y>0.45675</cdr:y>
    </cdr:from>
    <cdr:to>
      <cdr:x>0.52425</cdr:x>
      <cdr:y>0.8955</cdr:y>
    </cdr:to>
    <cdr:sp>
      <cdr:nvSpPr>
        <cdr:cNvPr id="15" name="Line 15"/>
        <cdr:cNvSpPr>
          <a:spLocks/>
        </cdr:cNvSpPr>
      </cdr:nvSpPr>
      <cdr:spPr>
        <a:xfrm flipH="1" flipV="1">
          <a:off x="4533900" y="2695575"/>
          <a:ext cx="9525" cy="259080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0.532</cdr:x>
      <cdr:y>0.45675</cdr:y>
    </cdr:from>
    <cdr:to>
      <cdr:x>0.53275</cdr:x>
      <cdr:y>0.8955</cdr:y>
    </cdr:to>
    <cdr:sp>
      <cdr:nvSpPr>
        <cdr:cNvPr id="16" name="Line 16"/>
        <cdr:cNvSpPr>
          <a:spLocks/>
        </cdr:cNvSpPr>
      </cdr:nvSpPr>
      <cdr:spPr>
        <a:xfrm flipH="1" flipV="1">
          <a:off x="4610100" y="2695575"/>
          <a:ext cx="9525" cy="259080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0.61625</cdr:x>
      <cdr:y>0.45675</cdr:y>
    </cdr:from>
    <cdr:to>
      <cdr:x>0.61775</cdr:x>
      <cdr:y>0.8955</cdr:y>
    </cdr:to>
    <cdr:sp>
      <cdr:nvSpPr>
        <cdr:cNvPr id="17" name="Line 17"/>
        <cdr:cNvSpPr>
          <a:spLocks/>
        </cdr:cNvSpPr>
      </cdr:nvSpPr>
      <cdr:spPr>
        <a:xfrm flipH="1" flipV="1">
          <a:off x="5343525" y="2695575"/>
          <a:ext cx="9525" cy="259080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0.6075</cdr:x>
      <cdr:y>0.45675</cdr:y>
    </cdr:from>
    <cdr:to>
      <cdr:x>0.60825</cdr:x>
      <cdr:y>0.8955</cdr:y>
    </cdr:to>
    <cdr:sp>
      <cdr:nvSpPr>
        <cdr:cNvPr id="18" name="Line 18"/>
        <cdr:cNvSpPr>
          <a:spLocks/>
        </cdr:cNvSpPr>
      </cdr:nvSpPr>
      <cdr:spPr>
        <a:xfrm flipH="1" flipV="1">
          <a:off x="5267325" y="2695575"/>
          <a:ext cx="9525" cy="259080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0.72725</cdr:x>
      <cdr:y>0.45675</cdr:y>
    </cdr:from>
    <cdr:to>
      <cdr:x>0.72875</cdr:x>
      <cdr:y>0.8955</cdr:y>
    </cdr:to>
    <cdr:sp>
      <cdr:nvSpPr>
        <cdr:cNvPr id="19" name="Line 19"/>
        <cdr:cNvSpPr>
          <a:spLocks/>
        </cdr:cNvSpPr>
      </cdr:nvSpPr>
      <cdr:spPr>
        <a:xfrm flipH="1" flipV="1">
          <a:off x="6305550" y="2695575"/>
          <a:ext cx="9525" cy="259080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0.8845</cdr:x>
      <cdr:y>0.45675</cdr:y>
    </cdr:from>
    <cdr:to>
      <cdr:x>0.8855</cdr:x>
      <cdr:y>0.8955</cdr:y>
    </cdr:to>
    <cdr:sp>
      <cdr:nvSpPr>
        <cdr:cNvPr id="20" name="Line 20"/>
        <cdr:cNvSpPr>
          <a:spLocks/>
        </cdr:cNvSpPr>
      </cdr:nvSpPr>
      <cdr:spPr>
        <a:xfrm flipH="1" flipV="1">
          <a:off x="7667625" y="2695575"/>
          <a:ext cx="9525" cy="2590800"/>
        </a:xfrm>
        <a:prstGeom prst="line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0.78225</cdr:x>
      <cdr:y>0.45675</cdr:y>
    </cdr:from>
    <cdr:to>
      <cdr:x>0.783</cdr:x>
      <cdr:y>0.8955</cdr:y>
    </cdr:to>
    <cdr:sp>
      <cdr:nvSpPr>
        <cdr:cNvPr id="21" name="Line 21"/>
        <cdr:cNvSpPr>
          <a:spLocks/>
        </cdr:cNvSpPr>
      </cdr:nvSpPr>
      <cdr:spPr>
        <a:xfrm flipH="1" flipV="1">
          <a:off x="6781800" y="2695575"/>
          <a:ext cx="9525" cy="2590800"/>
        </a:xfrm>
        <a:prstGeom prst="line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</cdr:x>
      <cdr:y>0.45675</cdr:y>
    </cdr:from>
    <cdr:to>
      <cdr:x>0.54775</cdr:x>
      <cdr:y>0.8955</cdr:y>
    </cdr:to>
    <cdr:sp>
      <cdr:nvSpPr>
        <cdr:cNvPr id="22" name="Line 22"/>
        <cdr:cNvSpPr>
          <a:spLocks/>
        </cdr:cNvSpPr>
      </cdr:nvSpPr>
      <cdr:spPr>
        <a:xfrm flipH="1" flipV="1">
          <a:off x="4743450" y="2695575"/>
          <a:ext cx="9525" cy="2590800"/>
        </a:xfrm>
        <a:prstGeom prst="line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0.366</cdr:x>
      <cdr:y>0.45675</cdr:y>
    </cdr:from>
    <cdr:to>
      <cdr:x>0.3675</cdr:x>
      <cdr:y>0.8955</cdr:y>
    </cdr:to>
    <cdr:sp>
      <cdr:nvSpPr>
        <cdr:cNvPr id="23" name="Line 23"/>
        <cdr:cNvSpPr>
          <a:spLocks/>
        </cdr:cNvSpPr>
      </cdr:nvSpPr>
      <cdr:spPr>
        <a:xfrm flipH="1" flipV="1">
          <a:off x="3171825" y="2695575"/>
          <a:ext cx="9525" cy="2590800"/>
        </a:xfrm>
        <a:prstGeom prst="line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0.7745</cdr:x>
      <cdr:y>0.45675</cdr:y>
    </cdr:from>
    <cdr:to>
      <cdr:x>0.776</cdr:x>
      <cdr:y>0.8955</cdr:y>
    </cdr:to>
    <cdr:sp>
      <cdr:nvSpPr>
        <cdr:cNvPr id="24" name="Line 24"/>
        <cdr:cNvSpPr>
          <a:spLocks/>
        </cdr:cNvSpPr>
      </cdr:nvSpPr>
      <cdr:spPr>
        <a:xfrm flipH="1" flipV="1">
          <a:off x="6715125" y="2695575"/>
          <a:ext cx="9525" cy="2590800"/>
        </a:xfrm>
        <a:prstGeom prst="line">
          <a:avLst/>
        </a:prstGeom>
        <a:noFill/>
        <a:ln w="254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0.539</cdr:x>
      <cdr:y>0.45675</cdr:y>
    </cdr:from>
    <cdr:to>
      <cdr:x>0.54</cdr:x>
      <cdr:y>0.8955</cdr:y>
    </cdr:to>
    <cdr:sp>
      <cdr:nvSpPr>
        <cdr:cNvPr id="25" name="Line 25"/>
        <cdr:cNvSpPr>
          <a:spLocks/>
        </cdr:cNvSpPr>
      </cdr:nvSpPr>
      <cdr:spPr>
        <a:xfrm flipH="1" flipV="1">
          <a:off x="4676775" y="2695575"/>
          <a:ext cx="9525" cy="2590800"/>
        </a:xfrm>
        <a:prstGeom prst="lin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0.73575</cdr:x>
      <cdr:y>0.45675</cdr:y>
    </cdr:from>
    <cdr:to>
      <cdr:x>0.7375</cdr:x>
      <cdr:y>0.8955</cdr:y>
    </cdr:to>
    <cdr:sp>
      <cdr:nvSpPr>
        <cdr:cNvPr id="26" name="Line 26"/>
        <cdr:cNvSpPr>
          <a:spLocks/>
        </cdr:cNvSpPr>
      </cdr:nvSpPr>
      <cdr:spPr>
        <a:xfrm flipH="1" flipV="1">
          <a:off x="6381750" y="2695575"/>
          <a:ext cx="19050" cy="2590800"/>
        </a:xfrm>
        <a:prstGeom prst="lin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0.34225</cdr:x>
      <cdr:y>0.45675</cdr:y>
    </cdr:from>
    <cdr:to>
      <cdr:x>0.34325</cdr:x>
      <cdr:y>0.8955</cdr:y>
    </cdr:to>
    <cdr:sp>
      <cdr:nvSpPr>
        <cdr:cNvPr id="27" name="Line 27"/>
        <cdr:cNvSpPr>
          <a:spLocks/>
        </cdr:cNvSpPr>
      </cdr:nvSpPr>
      <cdr:spPr>
        <a:xfrm flipH="1" flipV="1">
          <a:off x="2962275" y="2695575"/>
          <a:ext cx="9525" cy="2590800"/>
        </a:xfrm>
        <a:prstGeom prst="lin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0.406</cdr:x>
      <cdr:y>0.45675</cdr:y>
    </cdr:from>
    <cdr:to>
      <cdr:x>0.407</cdr:x>
      <cdr:y>0.8955</cdr:y>
    </cdr:to>
    <cdr:sp>
      <cdr:nvSpPr>
        <cdr:cNvPr id="28" name="Line 28"/>
        <cdr:cNvSpPr>
          <a:spLocks/>
        </cdr:cNvSpPr>
      </cdr:nvSpPr>
      <cdr:spPr>
        <a:xfrm flipH="1" flipV="1">
          <a:off x="3514725" y="2695575"/>
          <a:ext cx="9525" cy="2590800"/>
        </a:xfrm>
        <a:prstGeom prst="lin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0.45675</cdr:y>
    </cdr:from>
    <cdr:to>
      <cdr:x>0.4595</cdr:x>
      <cdr:y>0.8955</cdr:y>
    </cdr:to>
    <cdr:sp>
      <cdr:nvSpPr>
        <cdr:cNvPr id="29" name="Line 29"/>
        <cdr:cNvSpPr>
          <a:spLocks/>
        </cdr:cNvSpPr>
      </cdr:nvSpPr>
      <cdr:spPr>
        <a:xfrm flipH="1" flipV="1">
          <a:off x="3971925" y="2695575"/>
          <a:ext cx="9525" cy="2590800"/>
        </a:xfrm>
        <a:prstGeom prst="line">
          <a:avLst/>
        </a:prstGeom>
        <a:noFill/>
        <a:ln w="25400" cmpd="sng">
          <a:solidFill>
            <a:srgbClr val="8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0.74375</cdr:x>
      <cdr:y>0.45675</cdr:y>
    </cdr:from>
    <cdr:to>
      <cdr:x>0.7445</cdr:x>
      <cdr:y>0.8955</cdr:y>
    </cdr:to>
    <cdr:sp>
      <cdr:nvSpPr>
        <cdr:cNvPr id="30" name="Line 30"/>
        <cdr:cNvSpPr>
          <a:spLocks/>
        </cdr:cNvSpPr>
      </cdr:nvSpPr>
      <cdr:spPr>
        <a:xfrm flipH="1" flipV="1">
          <a:off x="6448425" y="2695575"/>
          <a:ext cx="9525" cy="2590800"/>
        </a:xfrm>
        <a:prstGeom prst="line">
          <a:avLst/>
        </a:prstGeom>
        <a:noFill/>
        <a:ln w="25400" cmpd="sng">
          <a:solidFill>
            <a:srgbClr val="8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2006-hourly_loa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PEAKS"/>
      <sheetName val="RTO"/>
      <sheetName val="RFC"/>
      <sheetName val="MIDATL"/>
      <sheetName val="WEST"/>
      <sheetName val="SOUTH"/>
      <sheetName val="PS"/>
      <sheetName val="PE"/>
      <sheetName val="PL"/>
      <sheetName val="BC"/>
      <sheetName val="GPU"/>
      <sheetName val="PEP"/>
      <sheetName val="CNCT"/>
      <sheetName val="RECO"/>
      <sheetName val="AP"/>
      <sheetName val="CE"/>
      <sheetName val="AEP"/>
      <sheetName val="DAY"/>
      <sheetName val="DUQ"/>
      <sheetName val="DOM"/>
      <sheetName val="PLCO"/>
      <sheetName val="UGI"/>
      <sheetName val="JC"/>
      <sheetName val="ME"/>
      <sheetName val="PN"/>
      <sheetName val="AE"/>
      <sheetName val="DPL"/>
    </sheetNames>
    <sheetDataSet>
      <sheetData sheetId="4">
        <row r="154">
          <cell r="AA154">
            <v>44384.394</v>
          </cell>
        </row>
        <row r="155">
          <cell r="AA155">
            <v>33866.636</v>
          </cell>
        </row>
        <row r="156">
          <cell r="AA156">
            <v>31305.79799999999</v>
          </cell>
        </row>
        <row r="157">
          <cell r="AA157">
            <v>35221.333</v>
          </cell>
        </row>
        <row r="158">
          <cell r="AA158">
            <v>36763.641</v>
          </cell>
        </row>
        <row r="159">
          <cell r="AA159">
            <v>35609.189</v>
          </cell>
        </row>
        <row r="160">
          <cell r="AA160">
            <v>36525.97</v>
          </cell>
        </row>
        <row r="161">
          <cell r="AA161">
            <v>37537.193</v>
          </cell>
        </row>
        <row r="162">
          <cell r="AA162">
            <v>29729.098</v>
          </cell>
        </row>
        <row r="163">
          <cell r="AA163">
            <v>29995.177000000007</v>
          </cell>
        </row>
        <row r="164">
          <cell r="AA164">
            <v>34199.406</v>
          </cell>
        </row>
        <row r="165">
          <cell r="AA165">
            <v>39202.24999999999</v>
          </cell>
        </row>
        <row r="166">
          <cell r="AA166">
            <v>38349.06799999999</v>
          </cell>
        </row>
        <row r="167">
          <cell r="AA167">
            <v>38656.382000000005</v>
          </cell>
        </row>
        <row r="168">
          <cell r="AA168">
            <v>41280.486000000004</v>
          </cell>
        </row>
        <row r="169">
          <cell r="AA169">
            <v>39798.068999999996</v>
          </cell>
        </row>
        <row r="170">
          <cell r="AA170">
            <v>46183.861</v>
          </cell>
        </row>
        <row r="171">
          <cell r="AA171">
            <v>50747.57299999999</v>
          </cell>
        </row>
        <row r="172">
          <cell r="AA172">
            <v>47635.714</v>
          </cell>
        </row>
        <row r="173">
          <cell r="AA173">
            <v>47767.618</v>
          </cell>
        </row>
        <row r="174">
          <cell r="AA174">
            <v>52049.988999999994</v>
          </cell>
        </row>
        <row r="175">
          <cell r="AA175">
            <v>48062.293</v>
          </cell>
        </row>
        <row r="176">
          <cell r="AA176">
            <v>40007.05500000001</v>
          </cell>
        </row>
        <row r="177">
          <cell r="AA177">
            <v>36503.646</v>
          </cell>
        </row>
        <row r="178">
          <cell r="AA178">
            <v>43358.897999999994</v>
          </cell>
        </row>
        <row r="179">
          <cell r="AA179">
            <v>44574.933</v>
          </cell>
        </row>
        <row r="180">
          <cell r="AA180">
            <v>50063.055</v>
          </cell>
        </row>
        <row r="181">
          <cell r="AA181">
            <v>49185.635</v>
          </cell>
        </row>
        <row r="182">
          <cell r="AA182">
            <v>43358.088</v>
          </cell>
        </row>
        <row r="183">
          <cell r="AA183">
            <v>41453.132</v>
          </cell>
        </row>
        <row r="184">
          <cell r="AA184">
            <v>46025.759000000005</v>
          </cell>
        </row>
        <row r="185">
          <cell r="AA185">
            <v>49728.314000000006</v>
          </cell>
        </row>
        <row r="186">
          <cell r="AA186">
            <v>46583.695999999996</v>
          </cell>
        </row>
        <row r="187">
          <cell r="AA187">
            <v>43799.658</v>
          </cell>
        </row>
        <row r="188">
          <cell r="AA188">
            <v>40225.577000000005</v>
          </cell>
        </row>
        <row r="189">
          <cell r="AA189">
            <v>40924.44700000001</v>
          </cell>
        </row>
        <row r="190">
          <cell r="AA190">
            <v>37968.509999999995</v>
          </cell>
        </row>
        <row r="191">
          <cell r="AA191">
            <v>40200.28400000001</v>
          </cell>
        </row>
        <row r="192">
          <cell r="AA192">
            <v>48788.323</v>
          </cell>
        </row>
        <row r="193">
          <cell r="AA193">
            <v>53753.94500000001</v>
          </cell>
        </row>
        <row r="194">
          <cell r="AA194">
            <v>51983.895000000004</v>
          </cell>
        </row>
        <row r="195">
          <cell r="AA195">
            <v>49067.729</v>
          </cell>
        </row>
        <row r="196">
          <cell r="AA196">
            <v>52009.388999999996</v>
          </cell>
        </row>
        <row r="197">
          <cell r="AA197">
            <v>44360.888999999996</v>
          </cell>
        </row>
        <row r="198">
          <cell r="AA198">
            <v>50133.448</v>
          </cell>
        </row>
        <row r="199">
          <cell r="AA199">
            <v>59199.87300000001</v>
          </cell>
        </row>
        <row r="200">
          <cell r="AA200">
            <v>59967.746</v>
          </cell>
        </row>
        <row r="201">
          <cell r="AA201">
            <v>53682.329999999994</v>
          </cell>
        </row>
        <row r="202">
          <cell r="AA202">
            <v>52313.438</v>
          </cell>
        </row>
        <row r="203">
          <cell r="AA203">
            <v>54001.024</v>
          </cell>
        </row>
        <row r="204">
          <cell r="AA204">
            <v>43980.819</v>
          </cell>
        </row>
        <row r="205">
          <cell r="AA205">
            <v>39738.59700000001</v>
          </cell>
        </row>
        <row r="206">
          <cell r="AA206">
            <v>48289.30600000001</v>
          </cell>
        </row>
        <row r="207">
          <cell r="AA207">
            <v>49530.81</v>
          </cell>
        </row>
        <row r="208">
          <cell r="AA208">
            <v>53311.17700000001</v>
          </cell>
        </row>
        <row r="209">
          <cell r="AA209">
            <v>55548.71199999999</v>
          </cell>
        </row>
        <row r="210">
          <cell r="AA210">
            <v>53605.988</v>
          </cell>
        </row>
        <row r="211">
          <cell r="AA211">
            <v>50710.985</v>
          </cell>
        </row>
        <row r="212">
          <cell r="AA212">
            <v>50803.41300000001</v>
          </cell>
        </row>
        <row r="213">
          <cell r="AA213">
            <v>57094.433000000005</v>
          </cell>
        </row>
        <row r="214">
          <cell r="AA214">
            <v>61666.735</v>
          </cell>
        </row>
        <row r="215">
          <cell r="AA215">
            <v>62016.884000000005</v>
          </cell>
        </row>
        <row r="216">
          <cell r="AA216">
            <v>61808.37900000001</v>
          </cell>
        </row>
        <row r="217">
          <cell r="AA217">
            <v>54311.452</v>
          </cell>
        </row>
        <row r="218">
          <cell r="AA218">
            <v>46778.756</v>
          </cell>
        </row>
        <row r="219">
          <cell r="AA219">
            <v>46083.044</v>
          </cell>
        </row>
        <row r="220">
          <cell r="AA220">
            <v>53773.57</v>
          </cell>
        </row>
        <row r="221">
          <cell r="AA221">
            <v>50281.34</v>
          </cell>
        </row>
        <row r="222">
          <cell r="AA222">
            <v>46676.861</v>
          </cell>
        </row>
        <row r="223">
          <cell r="AA223">
            <v>45236.672999999995</v>
          </cell>
        </row>
        <row r="224">
          <cell r="AA224">
            <v>41827.974</v>
          </cell>
        </row>
        <row r="225">
          <cell r="AA225">
            <v>35661.284999999996</v>
          </cell>
        </row>
        <row r="226">
          <cell r="AA226">
            <v>36057.659</v>
          </cell>
        </row>
        <row r="227">
          <cell r="AA227">
            <v>47317.08200000001</v>
          </cell>
        </row>
        <row r="228">
          <cell r="AA228">
            <v>47875.309</v>
          </cell>
        </row>
        <row r="229">
          <cell r="AA229">
            <v>48340.412</v>
          </cell>
        </row>
        <row r="230">
          <cell r="AA230">
            <v>47827.388</v>
          </cell>
        </row>
        <row r="231">
          <cell r="AA231">
            <v>46155.632999999994</v>
          </cell>
        </row>
        <row r="232">
          <cell r="AA232">
            <v>43210.007999999994</v>
          </cell>
        </row>
        <row r="233">
          <cell r="AA233">
            <v>46270.262</v>
          </cell>
        </row>
        <row r="234">
          <cell r="AA234">
            <v>47553.443</v>
          </cell>
        </row>
        <row r="235">
          <cell r="AA235">
            <v>48230.46</v>
          </cell>
        </row>
        <row r="236">
          <cell r="AA236">
            <v>48301.060000000005</v>
          </cell>
        </row>
        <row r="237">
          <cell r="AA237">
            <v>46480.801</v>
          </cell>
        </row>
        <row r="238">
          <cell r="AA238">
            <v>47254.64000000001</v>
          </cell>
        </row>
        <row r="239">
          <cell r="AA239">
            <v>37844.295</v>
          </cell>
        </row>
        <row r="240">
          <cell r="AA240">
            <v>39030.462</v>
          </cell>
        </row>
        <row r="241">
          <cell r="AA241">
            <v>46255.267</v>
          </cell>
        </row>
        <row r="242">
          <cell r="AA242">
            <v>45187.621999999996</v>
          </cell>
        </row>
        <row r="243">
          <cell r="AA243">
            <v>38717.121999999996</v>
          </cell>
        </row>
        <row r="244">
          <cell r="AA244">
            <v>36655.361000000004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7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49.8515625" style="0" customWidth="1"/>
  </cols>
  <sheetData>
    <row r="3" ht="12.75">
      <c r="A3" s="230" t="s">
        <v>170</v>
      </c>
    </row>
    <row r="4" ht="12.75">
      <c r="A4" s="230"/>
    </row>
    <row r="5" ht="12.75">
      <c r="A5" s="230" t="s">
        <v>241</v>
      </c>
    </row>
    <row r="6" ht="12.75">
      <c r="A6" s="14"/>
    </row>
    <row r="7" ht="12.75">
      <c r="A7" s="231" t="s">
        <v>242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tabSelected="1" zoomScale="60" zoomScaleNormal="60" workbookViewId="0" topLeftCell="A30">
      <selection activeCell="A22" sqref="A22"/>
    </sheetView>
  </sheetViews>
  <sheetFormatPr defaultColWidth="9.140625" defaultRowHeight="12.75"/>
  <cols>
    <col min="1" max="1" width="11.28125" style="34" customWidth="1"/>
    <col min="2" max="2" width="26.421875" style="34" customWidth="1"/>
    <col min="3" max="3" width="1.57421875" style="34" customWidth="1"/>
    <col min="4" max="4" width="26.8515625" style="34" customWidth="1"/>
    <col min="5" max="5" width="5.140625" style="34" customWidth="1"/>
    <col min="6" max="6" width="4.00390625" style="34" customWidth="1"/>
    <col min="7" max="7" width="11.28125" style="34" customWidth="1"/>
    <col min="8" max="8" width="26.421875" style="34" customWidth="1"/>
    <col min="9" max="9" width="1.7109375" style="34" customWidth="1"/>
    <col min="10" max="10" width="27.00390625" style="34" customWidth="1"/>
    <col min="11" max="11" width="5.28125" style="34" customWidth="1"/>
    <col min="12" max="12" width="4.00390625" style="34" customWidth="1"/>
    <col min="13" max="13" width="11.140625" style="34" customWidth="1"/>
    <col min="14" max="14" width="26.57421875" style="34" customWidth="1"/>
    <col min="15" max="15" width="1.57421875" style="34" customWidth="1"/>
    <col min="16" max="16" width="27.00390625" style="34" customWidth="1"/>
    <col min="17" max="17" width="5.28125" style="34" customWidth="1"/>
    <col min="18" max="18" width="18.8515625" style="34" customWidth="1"/>
    <col min="19" max="19" width="6.28125" style="34" customWidth="1"/>
    <col min="20" max="20" width="5.28125" style="34" customWidth="1"/>
    <col min="21" max="21" width="5.7109375" style="34" customWidth="1"/>
    <col min="22" max="22" width="5.28125" style="34" customWidth="1"/>
    <col min="23" max="23" width="5.7109375" style="34" customWidth="1"/>
    <col min="24" max="24" width="5.8515625" style="34" customWidth="1"/>
    <col min="25" max="25" width="5.28125" style="34" customWidth="1"/>
    <col min="26" max="26" width="21.7109375" style="34" customWidth="1"/>
    <col min="27" max="27" width="5.28125" style="34" customWidth="1"/>
    <col min="28" max="28" width="19.00390625" style="34" customWidth="1"/>
    <col min="29" max="29" width="25.421875" style="34" customWidth="1"/>
    <col min="30" max="30" width="4.140625" style="34" customWidth="1"/>
    <col min="31" max="31" width="22.7109375" style="34" customWidth="1"/>
    <col min="32" max="16384" width="9.140625" style="34" customWidth="1"/>
  </cols>
  <sheetData>
    <row r="1" spans="4:5" ht="51" customHeight="1">
      <c r="D1" s="191" t="s">
        <v>155</v>
      </c>
      <c r="E1" s="112"/>
    </row>
    <row r="2" spans="1:16" ht="48.75" customHeight="1" thickBot="1">
      <c r="A2" s="209" t="s">
        <v>194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6" ht="68.25" customHeight="1" thickBot="1" thickTop="1">
      <c r="A3" s="224" t="s">
        <v>195</v>
      </c>
      <c r="B3" s="225"/>
      <c r="C3" s="225"/>
      <c r="D3" s="226"/>
      <c r="E3" s="192"/>
      <c r="F3" s="140"/>
      <c r="G3" s="224" t="s">
        <v>198</v>
      </c>
      <c r="H3" s="225"/>
      <c r="I3" s="225"/>
      <c r="J3" s="226"/>
      <c r="K3" s="192"/>
      <c r="L3" s="140"/>
      <c r="M3" s="224" t="s">
        <v>201</v>
      </c>
      <c r="N3" s="225"/>
      <c r="O3" s="225"/>
      <c r="P3" s="226"/>
    </row>
    <row r="4" spans="1:16" ht="48.75" customHeight="1" thickBot="1" thickTop="1">
      <c r="A4" s="35"/>
      <c r="B4" s="63" t="s">
        <v>196</v>
      </c>
      <c r="C4" s="37"/>
      <c r="D4" s="64" t="s">
        <v>197</v>
      </c>
      <c r="E4" s="155"/>
      <c r="G4" s="35"/>
      <c r="H4" s="63" t="s">
        <v>199</v>
      </c>
      <c r="I4" s="37"/>
      <c r="J4" s="64" t="s">
        <v>200</v>
      </c>
      <c r="K4" s="155"/>
      <c r="M4" s="35"/>
      <c r="N4" s="63" t="s">
        <v>202</v>
      </c>
      <c r="O4" s="37"/>
      <c r="P4" s="64" t="s">
        <v>203</v>
      </c>
    </row>
    <row r="5" spans="1:16" ht="15.75" thickBot="1">
      <c r="A5" s="38"/>
      <c r="B5" s="39">
        <v>2006</v>
      </c>
      <c r="C5" s="40"/>
      <c r="D5" s="41">
        <v>2006</v>
      </c>
      <c r="E5" s="148"/>
      <c r="G5" s="38"/>
      <c r="H5" s="39">
        <v>2006</v>
      </c>
      <c r="I5" s="40"/>
      <c r="J5" s="41">
        <v>2006</v>
      </c>
      <c r="K5" s="148"/>
      <c r="M5" s="38"/>
      <c r="N5" s="39">
        <v>2006</v>
      </c>
      <c r="O5" s="40"/>
      <c r="P5" s="41">
        <v>2006</v>
      </c>
    </row>
    <row r="6" spans="1:24" ht="15">
      <c r="A6" s="42" t="s">
        <v>15</v>
      </c>
      <c r="B6" s="66">
        <v>3</v>
      </c>
      <c r="C6" s="44"/>
      <c r="D6" s="45">
        <v>90</v>
      </c>
      <c r="E6" s="148"/>
      <c r="G6" s="42" t="s">
        <v>15</v>
      </c>
      <c r="H6" s="43">
        <v>5</v>
      </c>
      <c r="I6" s="44"/>
      <c r="J6" s="45">
        <v>90</v>
      </c>
      <c r="K6" s="148"/>
      <c r="M6" s="42" t="s">
        <v>15</v>
      </c>
      <c r="N6" s="43">
        <v>6</v>
      </c>
      <c r="O6" s="44"/>
      <c r="P6" s="45">
        <v>90</v>
      </c>
      <c r="R6" s="193" t="s">
        <v>15</v>
      </c>
      <c r="S6" s="34">
        <f aca="true" t="shared" si="0" ref="S6:S15">B6+B20</f>
        <v>10</v>
      </c>
      <c r="T6" s="34">
        <f aca="true" t="shared" si="1" ref="T6:T15">H6+H20</f>
        <v>10</v>
      </c>
      <c r="U6" s="34">
        <f aca="true" t="shared" si="2" ref="U6:U15">N6+N20</f>
        <v>10</v>
      </c>
      <c r="V6" s="34">
        <f aca="true" t="shared" si="3" ref="V6:V15">B34+B48</f>
        <v>10</v>
      </c>
      <c r="W6" s="34">
        <f aca="true" t="shared" si="4" ref="W6:W15">H34+H48</f>
        <v>10</v>
      </c>
      <c r="X6" s="34">
        <f aca="true" t="shared" si="5" ref="X6:X15">N34+N48</f>
        <v>10</v>
      </c>
    </row>
    <row r="7" spans="1:24" ht="15">
      <c r="A7" s="46" t="s">
        <v>16</v>
      </c>
      <c r="B7" s="51">
        <v>2</v>
      </c>
      <c r="C7" s="48"/>
      <c r="D7" s="50">
        <v>86</v>
      </c>
      <c r="E7" s="156"/>
      <c r="G7" s="46" t="s">
        <v>16</v>
      </c>
      <c r="H7" s="47">
        <v>3</v>
      </c>
      <c r="I7" s="48"/>
      <c r="J7" s="50">
        <v>90</v>
      </c>
      <c r="K7" s="156"/>
      <c r="M7" s="46" t="s">
        <v>16</v>
      </c>
      <c r="N7" s="51">
        <v>3</v>
      </c>
      <c r="O7" s="48"/>
      <c r="P7" s="50">
        <v>90</v>
      </c>
      <c r="R7" s="193" t="s">
        <v>16</v>
      </c>
      <c r="S7" s="34">
        <f t="shared" si="0"/>
        <v>6</v>
      </c>
      <c r="T7" s="34">
        <f t="shared" si="1"/>
        <v>6</v>
      </c>
      <c r="U7" s="34">
        <f t="shared" si="2"/>
        <v>6</v>
      </c>
      <c r="V7" s="34">
        <f t="shared" si="3"/>
        <v>6</v>
      </c>
      <c r="W7" s="34">
        <f t="shared" si="4"/>
        <v>6</v>
      </c>
      <c r="X7" s="34">
        <f t="shared" si="5"/>
        <v>6</v>
      </c>
    </row>
    <row r="8" spans="1:24" ht="15">
      <c r="A8" s="46" t="s">
        <v>17</v>
      </c>
      <c r="B8" s="51">
        <v>4</v>
      </c>
      <c r="C8" s="48"/>
      <c r="D8" s="49">
        <v>98</v>
      </c>
      <c r="E8" s="148"/>
      <c r="G8" s="46" t="s">
        <v>17</v>
      </c>
      <c r="H8" s="51">
        <v>8</v>
      </c>
      <c r="I8" s="48"/>
      <c r="J8" s="50">
        <v>98</v>
      </c>
      <c r="K8" s="156"/>
      <c r="M8" s="46" t="s">
        <v>17</v>
      </c>
      <c r="N8" s="51">
        <v>8</v>
      </c>
      <c r="O8" s="48"/>
      <c r="P8" s="50">
        <v>98</v>
      </c>
      <c r="R8" s="193" t="s">
        <v>17</v>
      </c>
      <c r="S8" s="34">
        <f t="shared" si="0"/>
        <v>16</v>
      </c>
      <c r="T8" s="34">
        <f t="shared" si="1"/>
        <v>16</v>
      </c>
      <c r="U8" s="34">
        <f t="shared" si="2"/>
        <v>16</v>
      </c>
      <c r="V8" s="34">
        <f t="shared" si="3"/>
        <v>16</v>
      </c>
      <c r="W8" s="34">
        <f t="shared" si="4"/>
        <v>16</v>
      </c>
      <c r="X8" s="34">
        <f t="shared" si="5"/>
        <v>16</v>
      </c>
    </row>
    <row r="9" spans="1:24" ht="15">
      <c r="A9" s="46" t="s">
        <v>20</v>
      </c>
      <c r="B9" s="67">
        <v>0</v>
      </c>
      <c r="C9" s="48"/>
      <c r="D9" s="68" t="s">
        <v>30</v>
      </c>
      <c r="E9" s="166"/>
      <c r="G9" s="46" t="s">
        <v>20</v>
      </c>
      <c r="H9" s="47">
        <v>1</v>
      </c>
      <c r="I9" s="48"/>
      <c r="J9" s="50">
        <v>87</v>
      </c>
      <c r="K9" s="156"/>
      <c r="M9" s="46" t="s">
        <v>20</v>
      </c>
      <c r="N9" s="51">
        <v>1</v>
      </c>
      <c r="O9" s="48"/>
      <c r="P9" s="50">
        <v>87</v>
      </c>
      <c r="R9" s="193" t="s">
        <v>20</v>
      </c>
      <c r="S9" s="34">
        <f t="shared" si="0"/>
        <v>5</v>
      </c>
      <c r="T9" s="34">
        <f t="shared" si="1"/>
        <v>5</v>
      </c>
      <c r="U9" s="34">
        <f t="shared" si="2"/>
        <v>5</v>
      </c>
      <c r="V9" s="34">
        <f t="shared" si="3"/>
        <v>5</v>
      </c>
      <c r="W9" s="34">
        <f t="shared" si="4"/>
        <v>5</v>
      </c>
      <c r="X9" s="34">
        <f t="shared" si="5"/>
        <v>5</v>
      </c>
    </row>
    <row r="10" spans="1:24" ht="15">
      <c r="A10" s="46" t="s">
        <v>167</v>
      </c>
      <c r="B10" s="51">
        <v>1</v>
      </c>
      <c r="C10" s="48"/>
      <c r="D10" s="50">
        <v>86</v>
      </c>
      <c r="E10" s="156"/>
      <c r="G10" s="46" t="s">
        <v>167</v>
      </c>
      <c r="H10" s="51">
        <v>2</v>
      </c>
      <c r="I10" s="48"/>
      <c r="J10" s="50">
        <v>103</v>
      </c>
      <c r="K10" s="156"/>
      <c r="M10" s="46" t="s">
        <v>167</v>
      </c>
      <c r="N10" s="51">
        <v>2</v>
      </c>
      <c r="O10" s="48"/>
      <c r="P10" s="50">
        <v>103</v>
      </c>
      <c r="R10" s="193" t="s">
        <v>18</v>
      </c>
      <c r="S10" s="34">
        <f t="shared" si="0"/>
        <v>7</v>
      </c>
      <c r="T10" s="34">
        <f t="shared" si="1"/>
        <v>7</v>
      </c>
      <c r="U10" s="34">
        <f t="shared" si="2"/>
        <v>7</v>
      </c>
      <c r="V10" s="34">
        <f t="shared" si="3"/>
        <v>7</v>
      </c>
      <c r="W10" s="34">
        <f t="shared" si="4"/>
        <v>7</v>
      </c>
      <c r="X10" s="34">
        <f t="shared" si="5"/>
        <v>7</v>
      </c>
    </row>
    <row r="11" spans="1:24" ht="15">
      <c r="A11" s="46" t="s">
        <v>19</v>
      </c>
      <c r="B11" s="51">
        <v>2</v>
      </c>
      <c r="C11" s="48"/>
      <c r="D11" s="50">
        <v>93</v>
      </c>
      <c r="E11" s="156"/>
      <c r="G11" s="46" t="s">
        <v>19</v>
      </c>
      <c r="H11" s="51">
        <v>3</v>
      </c>
      <c r="I11" s="48"/>
      <c r="J11" s="50">
        <v>107</v>
      </c>
      <c r="K11" s="156"/>
      <c r="M11" s="46" t="s">
        <v>19</v>
      </c>
      <c r="N11" s="51">
        <v>3</v>
      </c>
      <c r="O11" s="48"/>
      <c r="P11" s="50">
        <v>107</v>
      </c>
      <c r="R11" s="193" t="s">
        <v>19</v>
      </c>
      <c r="S11" s="34">
        <f t="shared" si="0"/>
        <v>17</v>
      </c>
      <c r="T11" s="34">
        <f t="shared" si="1"/>
        <v>17</v>
      </c>
      <c r="U11" s="34">
        <f t="shared" si="2"/>
        <v>17</v>
      </c>
      <c r="V11" s="34">
        <f t="shared" si="3"/>
        <v>17</v>
      </c>
      <c r="W11" s="34">
        <f t="shared" si="4"/>
        <v>17</v>
      </c>
      <c r="X11" s="34">
        <f t="shared" si="5"/>
        <v>17</v>
      </c>
    </row>
    <row r="12" spans="1:24" ht="15">
      <c r="A12" s="46" t="s">
        <v>168</v>
      </c>
      <c r="B12" s="47">
        <v>1</v>
      </c>
      <c r="C12" s="48"/>
      <c r="D12" s="49">
        <v>92</v>
      </c>
      <c r="E12" s="148"/>
      <c r="G12" s="46" t="s">
        <v>168</v>
      </c>
      <c r="H12" s="51">
        <v>2</v>
      </c>
      <c r="I12" s="48"/>
      <c r="J12" s="50">
        <v>113</v>
      </c>
      <c r="K12" s="156"/>
      <c r="M12" s="46" t="s">
        <v>168</v>
      </c>
      <c r="N12" s="51">
        <v>2</v>
      </c>
      <c r="O12" s="48"/>
      <c r="P12" s="50">
        <v>113</v>
      </c>
      <c r="R12" s="193" t="s">
        <v>26</v>
      </c>
      <c r="S12" s="34">
        <f t="shared" si="0"/>
        <v>5</v>
      </c>
      <c r="T12" s="34">
        <f t="shared" si="1"/>
        <v>5</v>
      </c>
      <c r="U12" s="34">
        <f t="shared" si="2"/>
        <v>5</v>
      </c>
      <c r="V12" s="34">
        <f t="shared" si="3"/>
        <v>5</v>
      </c>
      <c r="W12" s="34">
        <f t="shared" si="4"/>
        <v>5</v>
      </c>
      <c r="X12" s="34">
        <f t="shared" si="5"/>
        <v>5</v>
      </c>
    </row>
    <row r="13" spans="1:24" ht="15">
      <c r="A13" s="46" t="s">
        <v>21</v>
      </c>
      <c r="B13" s="47">
        <v>0</v>
      </c>
      <c r="C13" s="48"/>
      <c r="D13" s="62" t="s">
        <v>30</v>
      </c>
      <c r="E13" s="157"/>
      <c r="G13" s="46" t="s">
        <v>21</v>
      </c>
      <c r="H13" s="51">
        <v>1</v>
      </c>
      <c r="I13" s="48"/>
      <c r="J13" s="50">
        <v>119</v>
      </c>
      <c r="K13" s="156"/>
      <c r="M13" s="46" t="s">
        <v>21</v>
      </c>
      <c r="N13" s="51">
        <v>1</v>
      </c>
      <c r="O13" s="48"/>
      <c r="P13" s="50">
        <v>119</v>
      </c>
      <c r="R13" s="193" t="s">
        <v>21</v>
      </c>
      <c r="S13" s="34">
        <f t="shared" si="0"/>
        <v>12</v>
      </c>
      <c r="T13" s="34">
        <f t="shared" si="1"/>
        <v>12</v>
      </c>
      <c r="U13" s="34">
        <f t="shared" si="2"/>
        <v>12</v>
      </c>
      <c r="V13" s="34">
        <f t="shared" si="3"/>
        <v>12</v>
      </c>
      <c r="W13" s="34">
        <f t="shared" si="4"/>
        <v>12</v>
      </c>
      <c r="X13" s="34">
        <f t="shared" si="5"/>
        <v>12</v>
      </c>
    </row>
    <row r="14" spans="1:24" ht="15">
      <c r="A14" s="46" t="s">
        <v>25</v>
      </c>
      <c r="B14" s="47">
        <v>0</v>
      </c>
      <c r="C14" s="48"/>
      <c r="D14" s="62" t="s">
        <v>30</v>
      </c>
      <c r="E14" s="157"/>
      <c r="G14" s="46" t="s">
        <v>25</v>
      </c>
      <c r="H14" s="47">
        <v>0</v>
      </c>
      <c r="I14" s="48"/>
      <c r="J14" s="62" t="s">
        <v>30</v>
      </c>
      <c r="K14" s="157"/>
      <c r="M14" s="46" t="s">
        <v>25</v>
      </c>
      <c r="N14" s="51">
        <v>0</v>
      </c>
      <c r="O14" s="48"/>
      <c r="P14" s="62" t="s">
        <v>30</v>
      </c>
      <c r="R14" s="193" t="s">
        <v>25</v>
      </c>
      <c r="S14" s="34">
        <f t="shared" si="0"/>
        <v>3</v>
      </c>
      <c r="T14" s="34">
        <f t="shared" si="1"/>
        <v>3</v>
      </c>
      <c r="U14" s="34">
        <f t="shared" si="2"/>
        <v>3</v>
      </c>
      <c r="V14" s="34">
        <f t="shared" si="3"/>
        <v>3</v>
      </c>
      <c r="W14" s="34">
        <f t="shared" si="4"/>
        <v>3</v>
      </c>
      <c r="X14" s="34">
        <f t="shared" si="5"/>
        <v>3</v>
      </c>
    </row>
    <row r="15" spans="1:24" ht="15">
      <c r="A15" s="46" t="s">
        <v>22</v>
      </c>
      <c r="B15" s="47">
        <v>0</v>
      </c>
      <c r="C15" s="48"/>
      <c r="D15" s="62" t="s">
        <v>30</v>
      </c>
      <c r="E15" s="157"/>
      <c r="G15" s="46" t="s">
        <v>22</v>
      </c>
      <c r="H15" s="51">
        <v>1</v>
      </c>
      <c r="I15" s="48"/>
      <c r="J15" s="50">
        <v>103</v>
      </c>
      <c r="K15" s="156"/>
      <c r="M15" s="46" t="s">
        <v>22</v>
      </c>
      <c r="N15" s="51">
        <v>1</v>
      </c>
      <c r="O15" s="48"/>
      <c r="P15" s="50">
        <v>119</v>
      </c>
      <c r="R15" s="193" t="s">
        <v>22</v>
      </c>
      <c r="S15" s="34">
        <f t="shared" si="0"/>
        <v>12</v>
      </c>
      <c r="T15" s="34">
        <f t="shared" si="1"/>
        <v>12</v>
      </c>
      <c r="U15" s="34">
        <f t="shared" si="2"/>
        <v>12</v>
      </c>
      <c r="V15" s="34">
        <f t="shared" si="3"/>
        <v>12</v>
      </c>
      <c r="W15" s="34">
        <f t="shared" si="4"/>
        <v>12</v>
      </c>
      <c r="X15" s="34">
        <f t="shared" si="5"/>
        <v>12</v>
      </c>
    </row>
    <row r="16" spans="1:16" ht="15.75" thickBot="1">
      <c r="A16" s="52"/>
      <c r="B16" s="53"/>
      <c r="C16" s="53"/>
      <c r="D16" s="54"/>
      <c r="E16" s="108"/>
      <c r="G16" s="52"/>
      <c r="H16" s="53"/>
      <c r="I16" s="53"/>
      <c r="J16" s="54"/>
      <c r="K16" s="108"/>
      <c r="M16" s="52"/>
      <c r="N16" s="53"/>
      <c r="O16" s="53"/>
      <c r="P16" s="54"/>
    </row>
    <row r="17" spans="1:17" ht="41.25" customHeight="1" thickBot="1" thickTop="1">
      <c r="A17" s="215" t="s">
        <v>204</v>
      </c>
      <c r="B17" s="216"/>
      <c r="C17" s="216"/>
      <c r="D17" s="216"/>
      <c r="E17" s="217"/>
      <c r="G17" s="215" t="s">
        <v>207</v>
      </c>
      <c r="H17" s="216"/>
      <c r="I17" s="216"/>
      <c r="J17" s="216"/>
      <c r="K17" s="217"/>
      <c r="M17" s="215" t="s">
        <v>210</v>
      </c>
      <c r="N17" s="216"/>
      <c r="O17" s="216"/>
      <c r="P17" s="216"/>
      <c r="Q17" s="229"/>
    </row>
    <row r="18" spans="1:17" ht="49.5" customHeight="1" thickBot="1" thickTop="1">
      <c r="A18" s="132"/>
      <c r="B18" s="143" t="s">
        <v>205</v>
      </c>
      <c r="C18" s="158"/>
      <c r="D18" s="146" t="s">
        <v>156</v>
      </c>
      <c r="E18" s="169"/>
      <c r="G18" s="132"/>
      <c r="H18" s="143" t="s">
        <v>208</v>
      </c>
      <c r="I18" s="158"/>
      <c r="J18" s="146" t="s">
        <v>156</v>
      </c>
      <c r="K18" s="169"/>
      <c r="M18" s="161"/>
      <c r="N18" s="143" t="s">
        <v>211</v>
      </c>
      <c r="O18" s="144"/>
      <c r="P18" s="146" t="s">
        <v>156</v>
      </c>
      <c r="Q18" s="145"/>
    </row>
    <row r="19" spans="1:17" ht="18.75" customHeight="1" thickBot="1" thickTop="1">
      <c r="A19" s="185"/>
      <c r="B19" s="170">
        <v>2006</v>
      </c>
      <c r="C19" s="56"/>
      <c r="D19" s="134" t="s">
        <v>160</v>
      </c>
      <c r="E19" s="187"/>
      <c r="G19" s="185"/>
      <c r="H19" s="188">
        <v>2006</v>
      </c>
      <c r="I19" s="56"/>
      <c r="J19" s="134" t="s">
        <v>160</v>
      </c>
      <c r="K19" s="187"/>
      <c r="M19" s="185"/>
      <c r="N19" s="184">
        <v>2006</v>
      </c>
      <c r="O19" s="135"/>
      <c r="P19" s="134" t="s">
        <v>160</v>
      </c>
      <c r="Q19" s="176"/>
    </row>
    <row r="20" spans="1:17" ht="15.75" customHeight="1" thickTop="1">
      <c r="A20" s="186" t="s">
        <v>15</v>
      </c>
      <c r="B20" s="172">
        <v>7</v>
      </c>
      <c r="C20" s="58"/>
      <c r="D20" s="218" t="s">
        <v>206</v>
      </c>
      <c r="E20" s="220">
        <v>49</v>
      </c>
      <c r="G20" s="186" t="s">
        <v>15</v>
      </c>
      <c r="H20" s="190">
        <v>5</v>
      </c>
      <c r="I20" s="58"/>
      <c r="J20" s="218" t="s">
        <v>209</v>
      </c>
      <c r="K20" s="220">
        <v>42</v>
      </c>
      <c r="M20" s="42" t="s">
        <v>15</v>
      </c>
      <c r="N20" s="129">
        <v>4</v>
      </c>
      <c r="O20" s="57"/>
      <c r="P20" s="218" t="s">
        <v>212</v>
      </c>
      <c r="Q20" s="220">
        <v>37</v>
      </c>
    </row>
    <row r="21" spans="1:17" ht="15.75" customHeight="1">
      <c r="A21" s="46" t="s">
        <v>16</v>
      </c>
      <c r="B21" s="173">
        <v>4</v>
      </c>
      <c r="C21" s="53"/>
      <c r="D21" s="219"/>
      <c r="E21" s="221"/>
      <c r="G21" s="46" t="s">
        <v>16</v>
      </c>
      <c r="H21" s="163">
        <v>3</v>
      </c>
      <c r="I21" s="53"/>
      <c r="J21" s="219"/>
      <c r="K21" s="221"/>
      <c r="M21" s="46" t="s">
        <v>16</v>
      </c>
      <c r="N21" s="130">
        <v>3</v>
      </c>
      <c r="O21" s="53"/>
      <c r="P21" s="219"/>
      <c r="Q21" s="221"/>
    </row>
    <row r="22" spans="1:17" ht="15.75" customHeight="1" thickBot="1">
      <c r="A22" s="46" t="s">
        <v>17</v>
      </c>
      <c r="B22" s="174">
        <v>12</v>
      </c>
      <c r="C22" s="60"/>
      <c r="D22" s="151"/>
      <c r="E22" s="147"/>
      <c r="G22" s="46" t="s">
        <v>17</v>
      </c>
      <c r="H22" s="164">
        <v>8</v>
      </c>
      <c r="I22" s="60"/>
      <c r="J22" s="151"/>
      <c r="K22" s="147"/>
      <c r="M22" s="46" t="s">
        <v>17</v>
      </c>
      <c r="N22" s="131">
        <v>8</v>
      </c>
      <c r="O22" s="60"/>
      <c r="P22" s="151"/>
      <c r="Q22" s="147"/>
    </row>
    <row r="23" spans="1:17" ht="15.75" customHeight="1" thickBot="1" thickTop="1">
      <c r="A23" s="46" t="s">
        <v>20</v>
      </c>
      <c r="B23" s="152">
        <v>5</v>
      </c>
      <c r="C23" s="159"/>
      <c r="D23" s="222" t="s">
        <v>163</v>
      </c>
      <c r="E23" s="223">
        <v>26</v>
      </c>
      <c r="G23" s="46" t="s">
        <v>20</v>
      </c>
      <c r="H23" s="152">
        <v>4</v>
      </c>
      <c r="I23" s="159"/>
      <c r="J23" s="222" t="s">
        <v>161</v>
      </c>
      <c r="K23" s="223">
        <v>21</v>
      </c>
      <c r="M23" s="46" t="s">
        <v>20</v>
      </c>
      <c r="N23" s="152">
        <v>4</v>
      </c>
      <c r="O23" s="61"/>
      <c r="P23" s="222" t="s">
        <v>158</v>
      </c>
      <c r="Q23" s="223">
        <v>20</v>
      </c>
    </row>
    <row r="24" spans="1:17" ht="15.75" customHeight="1" thickTop="1">
      <c r="A24" s="46" t="s">
        <v>167</v>
      </c>
      <c r="B24" s="152">
        <v>6</v>
      </c>
      <c r="C24" s="53"/>
      <c r="D24" s="219"/>
      <c r="E24" s="221"/>
      <c r="G24" s="46" t="s">
        <v>167</v>
      </c>
      <c r="H24" s="152">
        <v>5</v>
      </c>
      <c r="I24" s="53"/>
      <c r="J24" s="219"/>
      <c r="K24" s="221"/>
      <c r="M24" s="46" t="s">
        <v>167</v>
      </c>
      <c r="N24" s="152">
        <v>5</v>
      </c>
      <c r="O24" s="53"/>
      <c r="P24" s="219"/>
      <c r="Q24" s="221"/>
    </row>
    <row r="25" spans="1:17" ht="15.75" customHeight="1">
      <c r="A25" s="46" t="s">
        <v>19</v>
      </c>
      <c r="B25" s="152">
        <v>15</v>
      </c>
      <c r="C25" s="53"/>
      <c r="D25" s="151"/>
      <c r="E25" s="147"/>
      <c r="G25" s="46" t="s">
        <v>19</v>
      </c>
      <c r="H25" s="152">
        <v>14</v>
      </c>
      <c r="I25" s="53"/>
      <c r="J25" s="151"/>
      <c r="K25" s="147"/>
      <c r="M25" s="46" t="s">
        <v>19</v>
      </c>
      <c r="N25" s="152">
        <v>14</v>
      </c>
      <c r="O25" s="53"/>
      <c r="P25" s="151"/>
      <c r="Q25" s="147"/>
    </row>
    <row r="26" spans="1:17" ht="15.75" customHeight="1">
      <c r="A26" s="46" t="s">
        <v>168</v>
      </c>
      <c r="B26" s="152">
        <v>4</v>
      </c>
      <c r="C26" s="53"/>
      <c r="D26" s="189" t="s">
        <v>164</v>
      </c>
      <c r="E26" s="141">
        <v>23</v>
      </c>
      <c r="G26" s="46" t="s">
        <v>168</v>
      </c>
      <c r="H26" s="152">
        <v>3</v>
      </c>
      <c r="I26" s="53"/>
      <c r="J26" s="189" t="s">
        <v>162</v>
      </c>
      <c r="K26" s="141">
        <v>21</v>
      </c>
      <c r="M26" s="46" t="s">
        <v>168</v>
      </c>
      <c r="N26" s="152">
        <v>3</v>
      </c>
      <c r="O26" s="53"/>
      <c r="P26" s="189" t="s">
        <v>159</v>
      </c>
      <c r="Q26" s="141">
        <v>17</v>
      </c>
    </row>
    <row r="27" spans="1:17" ht="15.75" customHeight="1">
      <c r="A27" s="46" t="s">
        <v>21</v>
      </c>
      <c r="B27" s="152">
        <v>12</v>
      </c>
      <c r="C27" s="53"/>
      <c r="D27" s="151"/>
      <c r="E27" s="147"/>
      <c r="G27" s="46" t="s">
        <v>21</v>
      </c>
      <c r="H27" s="152">
        <v>11</v>
      </c>
      <c r="I27" s="53"/>
      <c r="J27" s="151"/>
      <c r="K27" s="147"/>
      <c r="M27" s="46" t="s">
        <v>21</v>
      </c>
      <c r="N27" s="152">
        <v>11</v>
      </c>
      <c r="O27" s="53"/>
      <c r="P27" s="151"/>
      <c r="Q27" s="147"/>
    </row>
    <row r="28" spans="1:17" ht="15.75" customHeight="1">
      <c r="A28" s="46" t="s">
        <v>25</v>
      </c>
      <c r="B28" s="152">
        <v>3</v>
      </c>
      <c r="C28" s="53"/>
      <c r="D28" s="211" t="s">
        <v>141</v>
      </c>
      <c r="E28" s="213">
        <v>6</v>
      </c>
      <c r="G28" s="46" t="s">
        <v>25</v>
      </c>
      <c r="H28" s="152">
        <v>3</v>
      </c>
      <c r="I28" s="53"/>
      <c r="J28" s="211" t="s">
        <v>142</v>
      </c>
      <c r="K28" s="213">
        <v>11</v>
      </c>
      <c r="M28" s="46" t="s">
        <v>25</v>
      </c>
      <c r="N28" s="152">
        <v>3</v>
      </c>
      <c r="O28" s="53"/>
      <c r="P28" s="211" t="s">
        <v>143</v>
      </c>
      <c r="Q28" s="213">
        <v>12</v>
      </c>
    </row>
    <row r="29" spans="1:17" ht="15.75" customHeight="1" thickBot="1">
      <c r="A29" s="149" t="s">
        <v>22</v>
      </c>
      <c r="B29" s="165">
        <v>12</v>
      </c>
      <c r="C29" s="60"/>
      <c r="D29" s="212"/>
      <c r="E29" s="214"/>
      <c r="G29" s="149" t="s">
        <v>22</v>
      </c>
      <c r="H29" s="165">
        <v>11</v>
      </c>
      <c r="I29" s="60"/>
      <c r="J29" s="212"/>
      <c r="K29" s="214"/>
      <c r="M29" s="149" t="s">
        <v>22</v>
      </c>
      <c r="N29" s="165">
        <v>11</v>
      </c>
      <c r="O29" s="60"/>
      <c r="P29" s="212"/>
      <c r="Q29" s="214"/>
    </row>
    <row r="30" spans="1:34" ht="33" customHeight="1" thickBot="1" thickTop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AF30" s="69"/>
      <c r="AG30" s="69"/>
      <c r="AH30" s="108"/>
    </row>
    <row r="31" spans="1:16" ht="38.25" customHeight="1" thickBot="1" thickTop="1">
      <c r="A31" s="224" t="s">
        <v>213</v>
      </c>
      <c r="B31" s="225"/>
      <c r="C31" s="225"/>
      <c r="D31" s="226"/>
      <c r="E31" s="154"/>
      <c r="G31" s="224" t="s">
        <v>216</v>
      </c>
      <c r="H31" s="225"/>
      <c r="I31" s="225"/>
      <c r="J31" s="226"/>
      <c r="K31" s="154"/>
      <c r="M31" s="224" t="s">
        <v>219</v>
      </c>
      <c r="N31" s="225"/>
      <c r="O31" s="225"/>
      <c r="P31" s="226"/>
    </row>
    <row r="32" spans="1:16" ht="48.75" customHeight="1" thickBot="1" thickTop="1">
      <c r="A32" s="35"/>
      <c r="B32" s="63" t="s">
        <v>214</v>
      </c>
      <c r="C32" s="37"/>
      <c r="D32" s="64" t="s">
        <v>215</v>
      </c>
      <c r="E32" s="155"/>
      <c r="G32" s="35"/>
      <c r="H32" s="63" t="s">
        <v>217</v>
      </c>
      <c r="I32" s="37"/>
      <c r="J32" s="64" t="s">
        <v>218</v>
      </c>
      <c r="K32" s="155"/>
      <c r="M32" s="35"/>
      <c r="N32" s="36" t="s">
        <v>220</v>
      </c>
      <c r="O32" s="37"/>
      <c r="P32" s="65" t="s">
        <v>221</v>
      </c>
    </row>
    <row r="33" spans="1:16" ht="15.75" thickBot="1">
      <c r="A33" s="38"/>
      <c r="B33" s="39">
        <v>2006</v>
      </c>
      <c r="C33" s="40"/>
      <c r="D33" s="41">
        <v>2006</v>
      </c>
      <c r="E33" s="148"/>
      <c r="G33" s="38"/>
      <c r="H33" s="39">
        <v>2006</v>
      </c>
      <c r="I33" s="40"/>
      <c r="J33" s="41">
        <v>2006</v>
      </c>
      <c r="K33" s="148"/>
      <c r="M33" s="38"/>
      <c r="N33" s="39">
        <v>2006</v>
      </c>
      <c r="O33" s="40"/>
      <c r="P33" s="41">
        <v>2006</v>
      </c>
    </row>
    <row r="34" spans="1:16" ht="15">
      <c r="A34" s="42" t="s">
        <v>15</v>
      </c>
      <c r="B34" s="43">
        <v>6</v>
      </c>
      <c r="C34" s="44"/>
      <c r="D34" s="45">
        <v>90</v>
      </c>
      <c r="E34" s="148"/>
      <c r="G34" s="42" t="s">
        <v>15</v>
      </c>
      <c r="H34" s="43">
        <v>6</v>
      </c>
      <c r="I34" s="44"/>
      <c r="J34" s="45">
        <v>90</v>
      </c>
      <c r="K34" s="148"/>
      <c r="M34" s="42" t="s">
        <v>15</v>
      </c>
      <c r="N34" s="43">
        <v>6</v>
      </c>
      <c r="O34" s="44"/>
      <c r="P34" s="45">
        <v>90</v>
      </c>
    </row>
    <row r="35" spans="1:16" ht="15">
      <c r="A35" s="46" t="s">
        <v>16</v>
      </c>
      <c r="B35" s="51">
        <v>3</v>
      </c>
      <c r="C35" s="48"/>
      <c r="D35" s="50">
        <v>90</v>
      </c>
      <c r="E35" s="156"/>
      <c r="G35" s="46" t="s">
        <v>16</v>
      </c>
      <c r="H35" s="51">
        <v>3</v>
      </c>
      <c r="I35" s="48"/>
      <c r="J35" s="50">
        <v>90</v>
      </c>
      <c r="K35" s="156"/>
      <c r="M35" s="46" t="s">
        <v>16</v>
      </c>
      <c r="N35" s="47">
        <v>3</v>
      </c>
      <c r="O35" s="48"/>
      <c r="P35" s="49">
        <v>90</v>
      </c>
    </row>
    <row r="36" spans="1:16" ht="15">
      <c r="A36" s="46" t="s">
        <v>17</v>
      </c>
      <c r="B36" s="51">
        <v>9</v>
      </c>
      <c r="C36" s="48"/>
      <c r="D36" s="50">
        <v>98</v>
      </c>
      <c r="E36" s="156"/>
      <c r="G36" s="46" t="s">
        <v>17</v>
      </c>
      <c r="H36" s="51">
        <v>9</v>
      </c>
      <c r="I36" s="48"/>
      <c r="J36" s="50">
        <v>101</v>
      </c>
      <c r="K36" s="156"/>
      <c r="M36" s="46" t="s">
        <v>17</v>
      </c>
      <c r="N36" s="47">
        <v>10</v>
      </c>
      <c r="O36" s="48"/>
      <c r="P36" s="49">
        <v>101</v>
      </c>
    </row>
    <row r="37" spans="1:16" ht="15">
      <c r="A37" s="46" t="s">
        <v>20</v>
      </c>
      <c r="B37" s="51">
        <v>1</v>
      </c>
      <c r="C37" s="48"/>
      <c r="D37" s="50">
        <v>87</v>
      </c>
      <c r="E37" s="156"/>
      <c r="G37" s="46" t="s">
        <v>20</v>
      </c>
      <c r="H37" s="51">
        <v>1</v>
      </c>
      <c r="I37" s="48"/>
      <c r="J37" s="50">
        <v>90</v>
      </c>
      <c r="K37" s="156"/>
      <c r="M37" s="46" t="s">
        <v>20</v>
      </c>
      <c r="N37" s="47">
        <v>2</v>
      </c>
      <c r="O37" s="48"/>
      <c r="P37" s="49">
        <v>90</v>
      </c>
    </row>
    <row r="38" spans="1:16" ht="15">
      <c r="A38" s="46" t="s">
        <v>167</v>
      </c>
      <c r="B38" s="51">
        <v>2</v>
      </c>
      <c r="C38" s="48"/>
      <c r="D38" s="50">
        <v>103</v>
      </c>
      <c r="E38" s="156"/>
      <c r="G38" s="46" t="s">
        <v>167</v>
      </c>
      <c r="H38" s="51">
        <v>2</v>
      </c>
      <c r="I38" s="48"/>
      <c r="J38" s="50">
        <v>103</v>
      </c>
      <c r="K38" s="156"/>
      <c r="M38" s="46" t="s">
        <v>167</v>
      </c>
      <c r="N38" s="47">
        <v>3</v>
      </c>
      <c r="O38" s="48"/>
      <c r="P38" s="49">
        <v>103</v>
      </c>
    </row>
    <row r="39" spans="1:16" ht="15">
      <c r="A39" s="46" t="s">
        <v>19</v>
      </c>
      <c r="B39" s="51">
        <v>6</v>
      </c>
      <c r="C39" s="48"/>
      <c r="D39" s="50">
        <v>107</v>
      </c>
      <c r="E39" s="156"/>
      <c r="G39" s="46" t="s">
        <v>19</v>
      </c>
      <c r="H39" s="51">
        <v>7</v>
      </c>
      <c r="I39" s="48"/>
      <c r="J39" s="50">
        <v>107</v>
      </c>
      <c r="K39" s="156"/>
      <c r="M39" s="46" t="s">
        <v>19</v>
      </c>
      <c r="N39" s="47">
        <v>8</v>
      </c>
      <c r="O39" s="48"/>
      <c r="P39" s="49">
        <v>107</v>
      </c>
    </row>
    <row r="40" spans="1:16" ht="15">
      <c r="A40" s="46" t="s">
        <v>168</v>
      </c>
      <c r="B40" s="51">
        <v>3</v>
      </c>
      <c r="C40" s="48"/>
      <c r="D40" s="50">
        <v>113</v>
      </c>
      <c r="E40" s="156"/>
      <c r="G40" s="46" t="s">
        <v>168</v>
      </c>
      <c r="H40" s="51">
        <v>3</v>
      </c>
      <c r="I40" s="48"/>
      <c r="J40" s="50">
        <v>113</v>
      </c>
      <c r="K40" s="156"/>
      <c r="M40" s="46" t="s">
        <v>168</v>
      </c>
      <c r="N40" s="47">
        <v>3</v>
      </c>
      <c r="O40" s="48"/>
      <c r="P40" s="49">
        <v>113</v>
      </c>
    </row>
    <row r="41" spans="1:16" ht="15">
      <c r="A41" s="46" t="s">
        <v>21</v>
      </c>
      <c r="B41" s="51">
        <v>2</v>
      </c>
      <c r="C41" s="48"/>
      <c r="D41" s="50">
        <v>119</v>
      </c>
      <c r="E41" s="156"/>
      <c r="G41" s="46" t="s">
        <v>21</v>
      </c>
      <c r="H41" s="51">
        <v>3</v>
      </c>
      <c r="I41" s="48"/>
      <c r="J41" s="50">
        <v>119</v>
      </c>
      <c r="K41" s="156"/>
      <c r="M41" s="46" t="s">
        <v>21</v>
      </c>
      <c r="N41" s="47">
        <v>5</v>
      </c>
      <c r="O41" s="48"/>
      <c r="P41" s="49">
        <v>119</v>
      </c>
    </row>
    <row r="42" spans="1:16" ht="15">
      <c r="A42" s="46" t="s">
        <v>25</v>
      </c>
      <c r="B42" s="51">
        <v>0</v>
      </c>
      <c r="C42" s="48"/>
      <c r="D42" s="62" t="s">
        <v>30</v>
      </c>
      <c r="E42" s="157"/>
      <c r="G42" s="46" t="s">
        <v>25</v>
      </c>
      <c r="H42" s="51">
        <v>0</v>
      </c>
      <c r="I42" s="48"/>
      <c r="J42" s="62" t="s">
        <v>30</v>
      </c>
      <c r="K42" s="157"/>
      <c r="M42" s="46" t="s">
        <v>25</v>
      </c>
      <c r="N42" s="47">
        <v>0</v>
      </c>
      <c r="O42" s="48"/>
      <c r="P42" s="62" t="s">
        <v>30</v>
      </c>
    </row>
    <row r="43" spans="1:16" ht="15">
      <c r="A43" s="46" t="s">
        <v>22</v>
      </c>
      <c r="B43" s="51">
        <v>2</v>
      </c>
      <c r="C43" s="48"/>
      <c r="D43" s="50">
        <v>119</v>
      </c>
      <c r="E43" s="156"/>
      <c r="G43" s="46" t="s">
        <v>22</v>
      </c>
      <c r="H43" s="51">
        <v>3</v>
      </c>
      <c r="I43" s="48"/>
      <c r="J43" s="50">
        <v>119</v>
      </c>
      <c r="K43" s="156"/>
      <c r="M43" s="46" t="s">
        <v>22</v>
      </c>
      <c r="N43" s="47">
        <v>5</v>
      </c>
      <c r="O43" s="48"/>
      <c r="P43" s="49">
        <v>119</v>
      </c>
    </row>
    <row r="44" spans="1:16" ht="15.75" thickBot="1">
      <c r="A44" s="52"/>
      <c r="B44" s="53"/>
      <c r="C44" s="53"/>
      <c r="D44" s="54"/>
      <c r="E44" s="108"/>
      <c r="G44" s="52"/>
      <c r="H44" s="53"/>
      <c r="I44" s="53"/>
      <c r="J44" s="54"/>
      <c r="K44" s="108"/>
      <c r="M44" s="109"/>
      <c r="N44" s="110"/>
      <c r="O44" s="110"/>
      <c r="P44" s="111"/>
    </row>
    <row r="45" spans="1:17" ht="42.75" customHeight="1" thickBot="1" thickTop="1">
      <c r="A45" s="215" t="s">
        <v>222</v>
      </c>
      <c r="B45" s="216"/>
      <c r="C45" s="216"/>
      <c r="D45" s="216"/>
      <c r="E45" s="217"/>
      <c r="G45" s="215" t="s">
        <v>225</v>
      </c>
      <c r="H45" s="216"/>
      <c r="I45" s="216"/>
      <c r="J45" s="216"/>
      <c r="K45" s="217"/>
      <c r="M45" s="227" t="s">
        <v>228</v>
      </c>
      <c r="N45" s="228"/>
      <c r="O45" s="228"/>
      <c r="P45" s="228"/>
      <c r="Q45" s="229"/>
    </row>
    <row r="46" spans="1:17" ht="54" customHeight="1" thickBot="1" thickTop="1">
      <c r="A46" s="132"/>
      <c r="B46" s="143" t="s">
        <v>223</v>
      </c>
      <c r="C46" s="158"/>
      <c r="D46" s="167" t="s">
        <v>156</v>
      </c>
      <c r="E46" s="169"/>
      <c r="G46" s="161"/>
      <c r="H46" s="143" t="s">
        <v>226</v>
      </c>
      <c r="I46" s="158"/>
      <c r="J46" s="146" t="s">
        <v>156</v>
      </c>
      <c r="K46" s="145"/>
      <c r="M46" s="55"/>
      <c r="N46" s="143" t="s">
        <v>229</v>
      </c>
      <c r="O46" s="144"/>
      <c r="P46" s="146" t="s">
        <v>156</v>
      </c>
      <c r="Q46" s="145"/>
    </row>
    <row r="47" spans="1:17" ht="21.75" thickBot="1" thickTop="1">
      <c r="A47" s="171"/>
      <c r="B47" s="170">
        <v>2006</v>
      </c>
      <c r="C47" s="56"/>
      <c r="D47" s="134" t="s">
        <v>160</v>
      </c>
      <c r="E47" s="168"/>
      <c r="G47" s="133"/>
      <c r="H47" s="162">
        <v>2006</v>
      </c>
      <c r="I47" s="56"/>
      <c r="J47" s="134" t="s">
        <v>160</v>
      </c>
      <c r="K47" s="140"/>
      <c r="M47" s="133"/>
      <c r="N47" s="142">
        <v>2006</v>
      </c>
      <c r="O47" s="135"/>
      <c r="P47" s="134" t="s">
        <v>160</v>
      </c>
      <c r="Q47" s="140"/>
    </row>
    <row r="48" spans="1:17" ht="14.25" customHeight="1" thickTop="1">
      <c r="A48" s="42" t="s">
        <v>15</v>
      </c>
      <c r="B48" s="172">
        <v>4</v>
      </c>
      <c r="C48" s="58"/>
      <c r="D48" s="218" t="s">
        <v>224</v>
      </c>
      <c r="E48" s="220">
        <v>32</v>
      </c>
      <c r="G48" s="42" t="s">
        <v>15</v>
      </c>
      <c r="H48" s="160">
        <v>4</v>
      </c>
      <c r="I48" s="58"/>
      <c r="J48" s="218" t="s">
        <v>227</v>
      </c>
      <c r="K48" s="220">
        <v>26</v>
      </c>
      <c r="M48" s="42" t="s">
        <v>15</v>
      </c>
      <c r="N48" s="134">
        <v>4</v>
      </c>
      <c r="O48" s="136"/>
      <c r="P48" s="218" t="s">
        <v>230</v>
      </c>
      <c r="Q48" s="220">
        <v>17</v>
      </c>
    </row>
    <row r="49" spans="1:17" ht="14.25" customHeight="1">
      <c r="A49" s="46" t="s">
        <v>16</v>
      </c>
      <c r="B49" s="173">
        <v>3</v>
      </c>
      <c r="C49" s="53"/>
      <c r="D49" s="219"/>
      <c r="E49" s="221"/>
      <c r="G49" s="46" t="s">
        <v>16</v>
      </c>
      <c r="H49" s="163">
        <v>3</v>
      </c>
      <c r="I49" s="53"/>
      <c r="J49" s="219"/>
      <c r="K49" s="221"/>
      <c r="M49" s="46" t="s">
        <v>16</v>
      </c>
      <c r="N49" s="152">
        <v>3</v>
      </c>
      <c r="O49" s="137"/>
      <c r="P49" s="219"/>
      <c r="Q49" s="221"/>
    </row>
    <row r="50" spans="1:17" ht="14.25" customHeight="1" thickBot="1">
      <c r="A50" s="46" t="s">
        <v>17</v>
      </c>
      <c r="B50" s="174">
        <v>7</v>
      </c>
      <c r="C50" s="60"/>
      <c r="D50" s="151"/>
      <c r="E50" s="147"/>
      <c r="G50" s="46" t="s">
        <v>17</v>
      </c>
      <c r="H50" s="164">
        <v>7</v>
      </c>
      <c r="I50" s="60"/>
      <c r="J50" s="151"/>
      <c r="K50" s="147"/>
      <c r="M50" s="46" t="s">
        <v>17</v>
      </c>
      <c r="N50" s="152">
        <v>6</v>
      </c>
      <c r="O50" s="137"/>
      <c r="P50" s="151"/>
      <c r="Q50" s="147"/>
    </row>
    <row r="51" spans="1:17" ht="14.25" customHeight="1" thickBot="1" thickTop="1">
      <c r="A51" s="46" t="s">
        <v>20</v>
      </c>
      <c r="B51" s="152">
        <v>4</v>
      </c>
      <c r="C51" s="159"/>
      <c r="D51" s="222" t="s">
        <v>144</v>
      </c>
      <c r="E51" s="223">
        <v>16</v>
      </c>
      <c r="G51" s="46" t="s">
        <v>20</v>
      </c>
      <c r="H51" s="152">
        <v>4</v>
      </c>
      <c r="I51" s="159"/>
      <c r="J51" s="222" t="s">
        <v>146</v>
      </c>
      <c r="K51" s="223">
        <v>14</v>
      </c>
      <c r="M51" s="46" t="s">
        <v>20</v>
      </c>
      <c r="N51" s="152">
        <v>3</v>
      </c>
      <c r="O51" s="138"/>
      <c r="P51" s="222" t="s">
        <v>31</v>
      </c>
      <c r="Q51" s="223">
        <v>12</v>
      </c>
    </row>
    <row r="52" spans="1:17" ht="14.25" customHeight="1" thickTop="1">
      <c r="A52" s="46" t="s">
        <v>167</v>
      </c>
      <c r="B52" s="153">
        <v>5</v>
      </c>
      <c r="C52" s="139"/>
      <c r="D52" s="219"/>
      <c r="E52" s="221"/>
      <c r="F52" s="69"/>
      <c r="G52" s="46" t="s">
        <v>167</v>
      </c>
      <c r="H52" s="153">
        <v>5</v>
      </c>
      <c r="I52" s="139"/>
      <c r="J52" s="219"/>
      <c r="K52" s="221"/>
      <c r="L52" s="69"/>
      <c r="M52" s="46" t="s">
        <v>167</v>
      </c>
      <c r="N52" s="153">
        <v>4</v>
      </c>
      <c r="O52" s="139"/>
      <c r="P52" s="219"/>
      <c r="Q52" s="221"/>
    </row>
    <row r="53" spans="1:17" ht="14.25" customHeight="1">
      <c r="A53" s="46" t="s">
        <v>19</v>
      </c>
      <c r="B53" s="152">
        <v>11</v>
      </c>
      <c r="C53" s="139"/>
      <c r="D53" s="151"/>
      <c r="E53" s="147"/>
      <c r="G53" s="46" t="s">
        <v>19</v>
      </c>
      <c r="H53" s="152">
        <v>10</v>
      </c>
      <c r="I53" s="139"/>
      <c r="J53" s="151"/>
      <c r="K53" s="147"/>
      <c r="M53" s="46" t="s">
        <v>19</v>
      </c>
      <c r="N53" s="152">
        <v>9</v>
      </c>
      <c r="O53" s="139"/>
      <c r="P53" s="151"/>
      <c r="Q53" s="147"/>
    </row>
    <row r="54" spans="1:17" ht="14.25" customHeight="1">
      <c r="A54" s="46" t="s">
        <v>168</v>
      </c>
      <c r="B54" s="152">
        <v>2</v>
      </c>
      <c r="C54" s="139"/>
      <c r="D54" s="59" t="s">
        <v>157</v>
      </c>
      <c r="E54" s="141">
        <v>16</v>
      </c>
      <c r="G54" s="46" t="s">
        <v>168</v>
      </c>
      <c r="H54" s="152">
        <v>2</v>
      </c>
      <c r="I54" s="139"/>
      <c r="J54" s="59" t="s">
        <v>147</v>
      </c>
      <c r="K54" s="141">
        <v>12</v>
      </c>
      <c r="M54" s="46" t="s">
        <v>168</v>
      </c>
      <c r="N54" s="152">
        <v>2</v>
      </c>
      <c r="O54" s="139"/>
      <c r="P54" s="59" t="s">
        <v>32</v>
      </c>
      <c r="Q54" s="141">
        <v>5</v>
      </c>
    </row>
    <row r="55" spans="1:17" ht="14.25" customHeight="1">
      <c r="A55" s="46" t="s">
        <v>21</v>
      </c>
      <c r="B55" s="152">
        <v>10</v>
      </c>
      <c r="C55" s="139"/>
      <c r="D55" s="151"/>
      <c r="E55" s="147"/>
      <c r="G55" s="46" t="s">
        <v>21</v>
      </c>
      <c r="H55" s="152">
        <v>9</v>
      </c>
      <c r="I55" s="139"/>
      <c r="J55" s="151"/>
      <c r="K55" s="147"/>
      <c r="M55" s="46" t="s">
        <v>21</v>
      </c>
      <c r="N55" s="152">
        <v>7</v>
      </c>
      <c r="O55" s="139"/>
      <c r="P55" s="151"/>
      <c r="Q55" s="147"/>
    </row>
    <row r="56" spans="1:17" ht="14.25" customHeight="1">
      <c r="A56" s="46" t="s">
        <v>25</v>
      </c>
      <c r="B56" s="152">
        <v>3</v>
      </c>
      <c r="C56" s="139"/>
      <c r="D56" s="211" t="s">
        <v>145</v>
      </c>
      <c r="E56" s="213">
        <v>16</v>
      </c>
      <c r="G56" s="46" t="s">
        <v>25</v>
      </c>
      <c r="H56" s="152">
        <v>3</v>
      </c>
      <c r="I56" s="139"/>
      <c r="J56" s="211" t="s">
        <v>148</v>
      </c>
      <c r="K56" s="213">
        <v>18</v>
      </c>
      <c r="M56" s="46" t="s">
        <v>25</v>
      </c>
      <c r="N56" s="152">
        <v>3</v>
      </c>
      <c r="O56" s="53"/>
      <c r="P56" s="211" t="s">
        <v>33</v>
      </c>
      <c r="Q56" s="213">
        <v>20</v>
      </c>
    </row>
    <row r="57" spans="1:17" ht="14.25" customHeight="1" thickBot="1">
      <c r="A57" s="149" t="s">
        <v>22</v>
      </c>
      <c r="B57" s="165">
        <v>10</v>
      </c>
      <c r="C57" s="60"/>
      <c r="D57" s="212"/>
      <c r="E57" s="214"/>
      <c r="G57" s="149" t="s">
        <v>22</v>
      </c>
      <c r="H57" s="165">
        <v>9</v>
      </c>
      <c r="I57" s="60"/>
      <c r="J57" s="212"/>
      <c r="K57" s="214"/>
      <c r="M57" s="149" t="s">
        <v>22</v>
      </c>
      <c r="N57" s="150">
        <v>7</v>
      </c>
      <c r="O57" s="60"/>
      <c r="P57" s="212"/>
      <c r="Q57" s="214"/>
    </row>
    <row r="58" ht="15.75" thickTop="1"/>
    <row r="65" ht="39.75" customHeight="1"/>
  </sheetData>
  <mergeCells count="49">
    <mergeCell ref="A17:E17"/>
    <mergeCell ref="D23:D24"/>
    <mergeCell ref="E23:E24"/>
    <mergeCell ref="D28:D29"/>
    <mergeCell ref="E28:E29"/>
    <mergeCell ref="J28:J29"/>
    <mergeCell ref="K28:K29"/>
    <mergeCell ref="M17:Q17"/>
    <mergeCell ref="G17:K17"/>
    <mergeCell ref="G31:J31"/>
    <mergeCell ref="M45:Q45"/>
    <mergeCell ref="Q20:Q21"/>
    <mergeCell ref="Q23:Q24"/>
    <mergeCell ref="P28:P29"/>
    <mergeCell ref="Q28:Q29"/>
    <mergeCell ref="J20:J21"/>
    <mergeCell ref="J23:J24"/>
    <mergeCell ref="K20:K21"/>
    <mergeCell ref="K23:K24"/>
    <mergeCell ref="K51:K52"/>
    <mergeCell ref="A3:D3"/>
    <mergeCell ref="M31:P31"/>
    <mergeCell ref="G3:J3"/>
    <mergeCell ref="M3:P3"/>
    <mergeCell ref="A31:D31"/>
    <mergeCell ref="P20:P21"/>
    <mergeCell ref="P23:P24"/>
    <mergeCell ref="D20:D21"/>
    <mergeCell ref="E20:E21"/>
    <mergeCell ref="A45:E45"/>
    <mergeCell ref="P56:P57"/>
    <mergeCell ref="Q48:Q49"/>
    <mergeCell ref="Q51:Q52"/>
    <mergeCell ref="Q56:Q57"/>
    <mergeCell ref="P48:P49"/>
    <mergeCell ref="P51:P52"/>
    <mergeCell ref="J48:J49"/>
    <mergeCell ref="K48:K49"/>
    <mergeCell ref="J51:J52"/>
    <mergeCell ref="A2:P2"/>
    <mergeCell ref="J56:J57"/>
    <mergeCell ref="K56:K57"/>
    <mergeCell ref="G45:K45"/>
    <mergeCell ref="D48:D49"/>
    <mergeCell ref="E48:E49"/>
    <mergeCell ref="D51:D52"/>
    <mergeCell ref="E51:E52"/>
    <mergeCell ref="D56:D57"/>
    <mergeCell ref="E56:E57"/>
  </mergeCells>
  <printOptions horizontalCentered="1" verticalCentered="1"/>
  <pageMargins left="0.75" right="0.75" top="0.51" bottom="0.5" header="0.5" footer="0.5"/>
  <pageSetup fitToHeight="1" fitToWidth="1"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7"/>
  <sheetViews>
    <sheetView tabSelected="1" zoomScale="80" zoomScaleNormal="80" workbookViewId="0" topLeftCell="A83">
      <selection activeCell="A22" sqref="A22"/>
    </sheetView>
  </sheetViews>
  <sheetFormatPr defaultColWidth="9.140625" defaultRowHeight="12" customHeight="1"/>
  <cols>
    <col min="1" max="1" width="9.140625" style="86" customWidth="1"/>
    <col min="2" max="2" width="23.7109375" style="86" customWidth="1"/>
    <col min="3" max="4" width="12.7109375" style="86" hidden="1" customWidth="1"/>
    <col min="5" max="5" width="12.57421875" style="86" hidden="1" customWidth="1"/>
    <col min="6" max="7" width="12.7109375" style="86" customWidth="1"/>
    <col min="8" max="8" width="3.57421875" style="0" customWidth="1"/>
    <col min="9" max="9" width="23.7109375" style="0" customWidth="1"/>
  </cols>
  <sheetData>
    <row r="1" spans="1:11" s="5" customFormat="1" ht="37.5" customHeight="1">
      <c r="A1" s="85" t="s">
        <v>34</v>
      </c>
      <c r="B1" s="85" t="s">
        <v>35</v>
      </c>
      <c r="C1" s="85" t="s">
        <v>36</v>
      </c>
      <c r="D1" s="85" t="s">
        <v>37</v>
      </c>
      <c r="E1" s="85" t="s">
        <v>38</v>
      </c>
      <c r="F1" s="85" t="s">
        <v>39</v>
      </c>
      <c r="G1" s="85" t="s">
        <v>40</v>
      </c>
      <c r="I1" s="208" t="s">
        <v>169</v>
      </c>
      <c r="J1"/>
      <c r="K1"/>
    </row>
    <row r="2" spans="1:9" ht="12" customHeight="1">
      <c r="A2" s="177" t="s">
        <v>21</v>
      </c>
      <c r="B2" s="177" t="s">
        <v>41</v>
      </c>
      <c r="C2" s="177">
        <v>5</v>
      </c>
      <c r="D2" s="177">
        <v>29</v>
      </c>
      <c r="E2" s="177">
        <v>2006</v>
      </c>
      <c r="F2" s="177">
        <v>86</v>
      </c>
      <c r="G2" s="178">
        <v>38866</v>
      </c>
      <c r="I2" s="107" t="s">
        <v>140</v>
      </c>
    </row>
    <row r="3" spans="1:9" ht="12" customHeight="1">
      <c r="A3" s="177" t="s">
        <v>21</v>
      </c>
      <c r="B3" s="177" t="s">
        <v>42</v>
      </c>
      <c r="C3" s="177">
        <v>5</v>
      </c>
      <c r="D3" s="177">
        <v>29</v>
      </c>
      <c r="E3" s="177">
        <v>2006</v>
      </c>
      <c r="F3" s="177">
        <v>86</v>
      </c>
      <c r="G3" s="178">
        <v>38866</v>
      </c>
      <c r="I3" s="20" t="s">
        <v>149</v>
      </c>
    </row>
    <row r="4" spans="1:10" ht="12" customHeight="1">
      <c r="A4" s="21" t="s">
        <v>21</v>
      </c>
      <c r="B4" s="21" t="s">
        <v>89</v>
      </c>
      <c r="C4" s="21">
        <v>6</v>
      </c>
      <c r="D4" s="21">
        <v>18</v>
      </c>
      <c r="E4" s="21">
        <v>2006</v>
      </c>
      <c r="F4" s="21">
        <v>94</v>
      </c>
      <c r="G4" s="101">
        <v>38886</v>
      </c>
      <c r="I4" s="70" t="s">
        <v>150</v>
      </c>
      <c r="J4" t="s">
        <v>86</v>
      </c>
    </row>
    <row r="5" spans="1:10" ht="12" customHeight="1">
      <c r="A5" s="21" t="s">
        <v>21</v>
      </c>
      <c r="B5" s="21" t="s">
        <v>90</v>
      </c>
      <c r="C5" s="21">
        <v>6</v>
      </c>
      <c r="D5" s="21">
        <v>18</v>
      </c>
      <c r="E5" s="21">
        <v>2006</v>
      </c>
      <c r="F5" s="21">
        <v>103</v>
      </c>
      <c r="G5" s="101">
        <v>38886</v>
      </c>
      <c r="I5" s="93" t="s">
        <v>151</v>
      </c>
      <c r="J5" t="s">
        <v>86</v>
      </c>
    </row>
    <row r="6" spans="1:10" ht="12" customHeight="1">
      <c r="A6" s="21" t="s">
        <v>21</v>
      </c>
      <c r="B6" s="21" t="s">
        <v>41</v>
      </c>
      <c r="C6" s="21">
        <v>6</v>
      </c>
      <c r="D6" s="21">
        <v>18</v>
      </c>
      <c r="E6" s="21">
        <v>2006</v>
      </c>
      <c r="F6" s="21">
        <v>111</v>
      </c>
      <c r="G6" s="101">
        <v>38886</v>
      </c>
      <c r="I6" s="19" t="s">
        <v>152</v>
      </c>
      <c r="J6" t="s">
        <v>86</v>
      </c>
    </row>
    <row r="7" spans="1:10" ht="12" customHeight="1">
      <c r="A7" s="21" t="s">
        <v>21</v>
      </c>
      <c r="B7" s="21" t="s">
        <v>91</v>
      </c>
      <c r="C7" s="21">
        <v>6</v>
      </c>
      <c r="D7" s="21">
        <v>18</v>
      </c>
      <c r="E7" s="21">
        <v>2006</v>
      </c>
      <c r="F7" s="21">
        <v>99</v>
      </c>
      <c r="G7" s="101">
        <v>38886</v>
      </c>
      <c r="I7" s="21" t="s">
        <v>153</v>
      </c>
      <c r="J7" t="s">
        <v>86</v>
      </c>
    </row>
    <row r="8" spans="1:10" ht="12" customHeight="1">
      <c r="A8" s="21" t="s">
        <v>21</v>
      </c>
      <c r="B8" s="21" t="s">
        <v>92</v>
      </c>
      <c r="C8" s="21">
        <v>6</v>
      </c>
      <c r="D8" s="21">
        <v>18</v>
      </c>
      <c r="E8" s="21">
        <v>2006</v>
      </c>
      <c r="F8" s="21">
        <v>95</v>
      </c>
      <c r="G8" s="101">
        <v>38886</v>
      </c>
      <c r="I8" t="s">
        <v>154</v>
      </c>
      <c r="J8" t="s">
        <v>86</v>
      </c>
    </row>
    <row r="9" spans="1:10" ht="12" customHeight="1">
      <c r="A9" s="21" t="s">
        <v>21</v>
      </c>
      <c r="B9" s="21" t="s">
        <v>42</v>
      </c>
      <c r="C9" s="21">
        <v>6</v>
      </c>
      <c r="D9" s="21">
        <v>18</v>
      </c>
      <c r="E9" s="21">
        <v>2006</v>
      </c>
      <c r="F9" s="21">
        <v>110</v>
      </c>
      <c r="G9" s="101">
        <v>38886</v>
      </c>
      <c r="J9" t="s">
        <v>86</v>
      </c>
    </row>
    <row r="10" spans="1:10" ht="12" customHeight="1">
      <c r="A10" s="21" t="s">
        <v>21</v>
      </c>
      <c r="B10" s="21" t="s">
        <v>93</v>
      </c>
      <c r="C10" s="21">
        <v>6</v>
      </c>
      <c r="D10" s="21">
        <v>18</v>
      </c>
      <c r="E10" s="21">
        <v>2006</v>
      </c>
      <c r="F10" s="21">
        <v>100</v>
      </c>
      <c r="G10" s="101">
        <v>38886</v>
      </c>
      <c r="J10" t="s">
        <v>86</v>
      </c>
    </row>
    <row r="11" spans="1:10" ht="12" customHeight="1">
      <c r="A11" s="21" t="s">
        <v>21</v>
      </c>
      <c r="B11" s="21" t="s">
        <v>94</v>
      </c>
      <c r="C11" s="21">
        <v>6</v>
      </c>
      <c r="D11" s="21">
        <v>18</v>
      </c>
      <c r="E11" s="21">
        <v>2006</v>
      </c>
      <c r="F11" s="21">
        <v>105</v>
      </c>
      <c r="G11" s="101">
        <v>38886</v>
      </c>
      <c r="J11" t="s">
        <v>86</v>
      </c>
    </row>
    <row r="12" spans="1:10" ht="12" customHeight="1">
      <c r="A12" s="21" t="s">
        <v>21</v>
      </c>
      <c r="B12" s="21" t="s">
        <v>95</v>
      </c>
      <c r="C12" s="21">
        <v>6</v>
      </c>
      <c r="D12" s="21">
        <v>18</v>
      </c>
      <c r="E12" s="21">
        <v>2006</v>
      </c>
      <c r="F12" s="21">
        <v>97</v>
      </c>
      <c r="G12" s="101">
        <v>38886</v>
      </c>
      <c r="J12" t="s">
        <v>86</v>
      </c>
    </row>
    <row r="13" spans="1:10" ht="12" customHeight="1">
      <c r="A13" s="21" t="s">
        <v>21</v>
      </c>
      <c r="B13" s="21" t="s">
        <v>96</v>
      </c>
      <c r="C13" s="21">
        <v>6</v>
      </c>
      <c r="D13" s="21">
        <v>18</v>
      </c>
      <c r="E13" s="21">
        <v>2006</v>
      </c>
      <c r="F13" s="21">
        <v>119</v>
      </c>
      <c r="G13" s="101">
        <v>38886</v>
      </c>
      <c r="J13" t="s">
        <v>86</v>
      </c>
    </row>
    <row r="14" spans="1:7" ht="12" customHeight="1">
      <c r="A14" s="93" t="s">
        <v>21</v>
      </c>
      <c r="B14" s="93" t="s">
        <v>89</v>
      </c>
      <c r="C14" s="93">
        <v>6</v>
      </c>
      <c r="D14" s="93">
        <v>19</v>
      </c>
      <c r="E14" s="93">
        <v>2006</v>
      </c>
      <c r="F14" s="93">
        <v>100</v>
      </c>
      <c r="G14" s="94">
        <v>38887</v>
      </c>
    </row>
    <row r="15" spans="1:7" ht="12" customHeight="1">
      <c r="A15" s="93" t="s">
        <v>21</v>
      </c>
      <c r="B15" s="93" t="s">
        <v>90</v>
      </c>
      <c r="C15" s="93">
        <v>6</v>
      </c>
      <c r="D15" s="93">
        <v>19</v>
      </c>
      <c r="E15" s="93">
        <v>2006</v>
      </c>
      <c r="F15" s="93">
        <v>98</v>
      </c>
      <c r="G15" s="94">
        <v>38887</v>
      </c>
    </row>
    <row r="16" spans="1:7" ht="12" customHeight="1">
      <c r="A16" s="93" t="s">
        <v>21</v>
      </c>
      <c r="B16" s="93" t="s">
        <v>41</v>
      </c>
      <c r="C16" s="93">
        <v>6</v>
      </c>
      <c r="D16" s="93">
        <v>19</v>
      </c>
      <c r="E16" s="93">
        <v>2006</v>
      </c>
      <c r="F16" s="93">
        <v>98</v>
      </c>
      <c r="G16" s="94">
        <v>38887</v>
      </c>
    </row>
    <row r="17" spans="1:7" ht="12" customHeight="1">
      <c r="A17" s="93" t="s">
        <v>21</v>
      </c>
      <c r="B17" s="93" t="s">
        <v>42</v>
      </c>
      <c r="C17" s="93">
        <v>6</v>
      </c>
      <c r="D17" s="93">
        <v>19</v>
      </c>
      <c r="E17" s="93">
        <v>2006</v>
      </c>
      <c r="F17" s="93">
        <v>89</v>
      </c>
      <c r="G17" s="94">
        <v>38887</v>
      </c>
    </row>
    <row r="18" spans="1:7" ht="12" customHeight="1">
      <c r="A18" s="93" t="s">
        <v>21</v>
      </c>
      <c r="B18" s="93" t="s">
        <v>94</v>
      </c>
      <c r="C18" s="93">
        <v>6</v>
      </c>
      <c r="D18" s="93">
        <v>19</v>
      </c>
      <c r="E18" s="93">
        <v>2006</v>
      </c>
      <c r="F18" s="93">
        <v>96</v>
      </c>
      <c r="G18" s="94">
        <v>38887</v>
      </c>
    </row>
    <row r="19" spans="1:7" ht="12" customHeight="1">
      <c r="A19" s="20" t="s">
        <v>21</v>
      </c>
      <c r="B19" s="20" t="s">
        <v>89</v>
      </c>
      <c r="C19" s="20">
        <v>6</v>
      </c>
      <c r="D19" s="20">
        <v>22</v>
      </c>
      <c r="E19" s="20">
        <v>2006</v>
      </c>
      <c r="F19" s="20">
        <v>89</v>
      </c>
      <c r="G19" s="77">
        <v>38890</v>
      </c>
    </row>
    <row r="20" spans="1:7" ht="12" customHeight="1">
      <c r="A20" s="20" t="s">
        <v>21</v>
      </c>
      <c r="B20" s="20" t="s">
        <v>90</v>
      </c>
      <c r="C20" s="20">
        <v>6</v>
      </c>
      <c r="D20" s="20">
        <v>22</v>
      </c>
      <c r="E20" s="20">
        <v>2006</v>
      </c>
      <c r="F20" s="20">
        <v>87</v>
      </c>
      <c r="G20" s="77">
        <v>38890</v>
      </c>
    </row>
    <row r="21" spans="1:7" ht="12" customHeight="1">
      <c r="A21" s="20" t="s">
        <v>21</v>
      </c>
      <c r="B21" s="20" t="s">
        <v>41</v>
      </c>
      <c r="C21" s="20">
        <v>6</v>
      </c>
      <c r="D21" s="20">
        <v>22</v>
      </c>
      <c r="E21" s="20">
        <v>2006</v>
      </c>
      <c r="F21" s="20">
        <v>87</v>
      </c>
      <c r="G21" s="77">
        <v>38890</v>
      </c>
    </row>
    <row r="22" spans="1:7" ht="12" customHeight="1">
      <c r="A22" s="20" t="s">
        <v>21</v>
      </c>
      <c r="B22" s="20" t="s">
        <v>42</v>
      </c>
      <c r="C22" s="20">
        <v>6</v>
      </c>
      <c r="D22" s="20">
        <v>22</v>
      </c>
      <c r="E22" s="20">
        <v>2006</v>
      </c>
      <c r="F22" s="20">
        <v>94</v>
      </c>
      <c r="G22" s="77">
        <v>38890</v>
      </c>
    </row>
    <row r="23" spans="1:7" ht="12" customHeight="1">
      <c r="A23" s="20" t="s">
        <v>21</v>
      </c>
      <c r="B23" s="20" t="s">
        <v>94</v>
      </c>
      <c r="C23" s="20">
        <v>6</v>
      </c>
      <c r="D23" s="20">
        <v>22</v>
      </c>
      <c r="E23" s="20">
        <v>2006</v>
      </c>
      <c r="F23" s="20">
        <v>100</v>
      </c>
      <c r="G23" s="77">
        <v>38890</v>
      </c>
    </row>
    <row r="24" spans="1:7" ht="12" customHeight="1">
      <c r="A24" s="20" t="s">
        <v>21</v>
      </c>
      <c r="B24" s="20" t="s">
        <v>96</v>
      </c>
      <c r="C24" s="20">
        <v>6</v>
      </c>
      <c r="D24" s="20">
        <v>22</v>
      </c>
      <c r="E24" s="20">
        <v>2006</v>
      </c>
      <c r="F24" s="20">
        <v>89</v>
      </c>
      <c r="G24" s="77">
        <v>38890</v>
      </c>
    </row>
    <row r="25" spans="1:10" ht="12" customHeight="1">
      <c r="A25" s="70" t="s">
        <v>21</v>
      </c>
      <c r="B25" s="70" t="s">
        <v>92</v>
      </c>
      <c r="C25" s="70">
        <v>7</v>
      </c>
      <c r="D25" s="70">
        <v>2</v>
      </c>
      <c r="E25" s="70">
        <v>2006</v>
      </c>
      <c r="F25" s="70">
        <v>85</v>
      </c>
      <c r="G25" s="71">
        <v>38900</v>
      </c>
      <c r="J25" t="s">
        <v>86</v>
      </c>
    </row>
    <row r="26" spans="1:10" ht="12" customHeight="1">
      <c r="A26" s="70" t="s">
        <v>21</v>
      </c>
      <c r="B26" s="70" t="s">
        <v>95</v>
      </c>
      <c r="C26" s="70">
        <v>7</v>
      </c>
      <c r="D26" s="70">
        <v>2</v>
      </c>
      <c r="E26" s="70">
        <v>2006</v>
      </c>
      <c r="F26" s="70">
        <v>86</v>
      </c>
      <c r="G26" s="71">
        <v>38900</v>
      </c>
      <c r="J26" t="s">
        <v>86</v>
      </c>
    </row>
    <row r="27" spans="1:7" ht="12" customHeight="1">
      <c r="A27" s="20" t="s">
        <v>21</v>
      </c>
      <c r="B27" s="20" t="s">
        <v>89</v>
      </c>
      <c r="C27" s="20">
        <v>7</v>
      </c>
      <c r="D27" s="20">
        <v>10</v>
      </c>
      <c r="E27" s="20">
        <v>2006</v>
      </c>
      <c r="F27" s="20">
        <v>85</v>
      </c>
      <c r="G27" s="77">
        <v>38908</v>
      </c>
    </row>
    <row r="28" spans="1:7" ht="12" customHeight="1">
      <c r="A28" s="16" t="s">
        <v>21</v>
      </c>
      <c r="B28" s="16" t="s">
        <v>91</v>
      </c>
      <c r="C28" s="16">
        <v>7</v>
      </c>
      <c r="D28" s="16">
        <v>17</v>
      </c>
      <c r="E28" s="16">
        <v>2006</v>
      </c>
      <c r="F28" s="16">
        <v>100</v>
      </c>
      <c r="G28" s="74">
        <v>38915</v>
      </c>
    </row>
    <row r="29" spans="1:7" ht="12" customHeight="1">
      <c r="A29" s="16" t="s">
        <v>21</v>
      </c>
      <c r="B29" s="16" t="s">
        <v>92</v>
      </c>
      <c r="C29" s="16">
        <v>7</v>
      </c>
      <c r="D29" s="16">
        <v>17</v>
      </c>
      <c r="E29" s="16">
        <v>2006</v>
      </c>
      <c r="F29" s="16">
        <v>86</v>
      </c>
      <c r="G29" s="74">
        <v>38915</v>
      </c>
    </row>
    <row r="30" spans="1:7" ht="12" customHeight="1">
      <c r="A30" s="16" t="s">
        <v>21</v>
      </c>
      <c r="B30" s="16" t="s">
        <v>42</v>
      </c>
      <c r="C30" s="16">
        <v>7</v>
      </c>
      <c r="D30" s="16">
        <v>17</v>
      </c>
      <c r="E30" s="16">
        <v>2006</v>
      </c>
      <c r="F30" s="16">
        <v>98</v>
      </c>
      <c r="G30" s="74">
        <v>38915</v>
      </c>
    </row>
    <row r="31" spans="1:7" ht="12" customHeight="1">
      <c r="A31" s="16" t="s">
        <v>21</v>
      </c>
      <c r="B31" s="16" t="s">
        <v>95</v>
      </c>
      <c r="C31" s="16">
        <v>7</v>
      </c>
      <c r="D31" s="16">
        <v>17</v>
      </c>
      <c r="E31" s="16">
        <v>2006</v>
      </c>
      <c r="F31" s="16">
        <v>110</v>
      </c>
      <c r="G31" s="74">
        <v>38915</v>
      </c>
    </row>
    <row r="32" spans="1:7" ht="12" customHeight="1">
      <c r="A32" s="16" t="s">
        <v>21</v>
      </c>
      <c r="B32" s="16" t="s">
        <v>96</v>
      </c>
      <c r="C32" s="16">
        <v>7</v>
      </c>
      <c r="D32" s="16">
        <v>17</v>
      </c>
      <c r="E32" s="16">
        <v>2006</v>
      </c>
      <c r="F32" s="16">
        <v>109</v>
      </c>
      <c r="G32" s="74">
        <v>38915</v>
      </c>
    </row>
    <row r="33" spans="1:7" ht="12" customHeight="1">
      <c r="A33" s="16" t="s">
        <v>21</v>
      </c>
      <c r="B33" s="16" t="s">
        <v>91</v>
      </c>
      <c r="C33" s="16">
        <v>7</v>
      </c>
      <c r="D33" s="16">
        <v>18</v>
      </c>
      <c r="E33" s="16">
        <v>2006</v>
      </c>
      <c r="F33" s="16">
        <v>99</v>
      </c>
      <c r="G33" s="74">
        <v>38916</v>
      </c>
    </row>
    <row r="34" spans="1:7" ht="12" customHeight="1">
      <c r="A34" s="16" t="s">
        <v>21</v>
      </c>
      <c r="B34" s="16" t="s">
        <v>129</v>
      </c>
      <c r="C34" s="16">
        <v>7</v>
      </c>
      <c r="D34" s="16">
        <v>18</v>
      </c>
      <c r="E34" s="16">
        <v>2006</v>
      </c>
      <c r="F34" s="16">
        <v>110</v>
      </c>
      <c r="G34" s="74">
        <v>38916</v>
      </c>
    </row>
    <row r="35" spans="1:7" ht="12" customHeight="1">
      <c r="A35" s="16" t="s">
        <v>21</v>
      </c>
      <c r="B35" s="16" t="s">
        <v>92</v>
      </c>
      <c r="C35" s="16">
        <v>7</v>
      </c>
      <c r="D35" s="16">
        <v>18</v>
      </c>
      <c r="E35" s="16">
        <v>2006</v>
      </c>
      <c r="F35" s="16">
        <v>114</v>
      </c>
      <c r="G35" s="74">
        <v>38916</v>
      </c>
    </row>
    <row r="36" spans="1:7" ht="12" customHeight="1">
      <c r="A36" s="16" t="s">
        <v>21</v>
      </c>
      <c r="B36" s="16" t="s">
        <v>95</v>
      </c>
      <c r="C36" s="16">
        <v>7</v>
      </c>
      <c r="D36" s="16">
        <v>18</v>
      </c>
      <c r="E36" s="16">
        <v>2006</v>
      </c>
      <c r="F36" s="16">
        <v>99</v>
      </c>
      <c r="G36" s="74">
        <v>38916</v>
      </c>
    </row>
    <row r="37" spans="1:7" ht="12" customHeight="1">
      <c r="A37" s="16" t="s">
        <v>21</v>
      </c>
      <c r="B37" s="16" t="s">
        <v>96</v>
      </c>
      <c r="C37" s="16">
        <v>7</v>
      </c>
      <c r="D37" s="16">
        <v>18</v>
      </c>
      <c r="E37" s="16">
        <v>2006</v>
      </c>
      <c r="F37" s="16">
        <v>102</v>
      </c>
      <c r="G37" s="74">
        <v>38916</v>
      </c>
    </row>
    <row r="38" spans="1:7" ht="12" customHeight="1">
      <c r="A38" s="16" t="s">
        <v>21</v>
      </c>
      <c r="B38" s="16" t="s">
        <v>90</v>
      </c>
      <c r="C38" s="16">
        <v>7</v>
      </c>
      <c r="D38" s="16">
        <v>26</v>
      </c>
      <c r="E38" s="16">
        <v>2006</v>
      </c>
      <c r="F38" s="16">
        <v>88</v>
      </c>
      <c r="G38" s="74">
        <v>38924</v>
      </c>
    </row>
    <row r="39" spans="1:7" ht="12" customHeight="1">
      <c r="A39" s="16" t="s">
        <v>21</v>
      </c>
      <c r="B39" s="16" t="s">
        <v>91</v>
      </c>
      <c r="C39" s="16">
        <v>8</v>
      </c>
      <c r="D39" s="16">
        <v>1</v>
      </c>
      <c r="E39" s="16">
        <v>2006</v>
      </c>
      <c r="F39" s="16">
        <v>97</v>
      </c>
      <c r="G39" s="74">
        <v>38930</v>
      </c>
    </row>
    <row r="40" spans="1:7" ht="12" customHeight="1">
      <c r="A40" s="16" t="s">
        <v>21</v>
      </c>
      <c r="B40" s="16" t="s">
        <v>129</v>
      </c>
      <c r="C40" s="16">
        <v>8</v>
      </c>
      <c r="D40" s="16">
        <v>1</v>
      </c>
      <c r="E40" s="16">
        <v>2006</v>
      </c>
      <c r="F40" s="16">
        <v>90</v>
      </c>
      <c r="G40" s="74">
        <v>38930</v>
      </c>
    </row>
    <row r="41" spans="1:7" ht="12" customHeight="1">
      <c r="A41" s="16" t="s">
        <v>21</v>
      </c>
      <c r="B41" s="16" t="s">
        <v>95</v>
      </c>
      <c r="C41" s="16">
        <v>8</v>
      </c>
      <c r="D41" s="16">
        <v>1</v>
      </c>
      <c r="E41" s="16">
        <v>2006</v>
      </c>
      <c r="F41" s="16">
        <v>93</v>
      </c>
      <c r="G41" s="74">
        <v>38930</v>
      </c>
    </row>
    <row r="42" spans="1:7" ht="12" customHeight="1">
      <c r="A42" s="16" t="s">
        <v>21</v>
      </c>
      <c r="B42" s="16" t="s">
        <v>91</v>
      </c>
      <c r="C42" s="16">
        <v>8</v>
      </c>
      <c r="D42" s="16">
        <v>2</v>
      </c>
      <c r="E42" s="16">
        <v>2006</v>
      </c>
      <c r="F42" s="16">
        <v>92</v>
      </c>
      <c r="G42" s="74">
        <v>38931</v>
      </c>
    </row>
    <row r="43" spans="1:7" ht="12" customHeight="1">
      <c r="A43" s="16" t="s">
        <v>21</v>
      </c>
      <c r="B43" s="16" t="s">
        <v>129</v>
      </c>
      <c r="C43" s="16">
        <v>8</v>
      </c>
      <c r="D43" s="16">
        <v>2</v>
      </c>
      <c r="E43" s="16">
        <v>2006</v>
      </c>
      <c r="F43" s="16">
        <v>100</v>
      </c>
      <c r="G43" s="74">
        <v>38931</v>
      </c>
    </row>
    <row r="44" spans="1:7" ht="12" customHeight="1">
      <c r="A44" s="16" t="s">
        <v>21</v>
      </c>
      <c r="B44" s="16" t="s">
        <v>92</v>
      </c>
      <c r="C44" s="16">
        <v>8</v>
      </c>
      <c r="D44" s="16">
        <v>2</v>
      </c>
      <c r="E44" s="16">
        <v>2006</v>
      </c>
      <c r="F44" s="16">
        <v>100</v>
      </c>
      <c r="G44" s="74">
        <v>38931</v>
      </c>
    </row>
    <row r="45" spans="1:7" ht="12" customHeight="1">
      <c r="A45" s="16" t="s">
        <v>21</v>
      </c>
      <c r="B45" s="16" t="s">
        <v>95</v>
      </c>
      <c r="C45" s="16">
        <v>8</v>
      </c>
      <c r="D45" s="16">
        <v>2</v>
      </c>
      <c r="E45" s="16">
        <v>2006</v>
      </c>
      <c r="F45" s="16">
        <v>95</v>
      </c>
      <c r="G45" s="74">
        <v>38931</v>
      </c>
    </row>
    <row r="46" spans="1:7" ht="12" customHeight="1">
      <c r="A46" s="16" t="s">
        <v>21</v>
      </c>
      <c r="B46" s="16" t="s">
        <v>96</v>
      </c>
      <c r="C46" s="16">
        <v>8</v>
      </c>
      <c r="D46" s="16">
        <v>2</v>
      </c>
      <c r="E46" s="16">
        <v>2006</v>
      </c>
      <c r="F46" s="16">
        <v>87</v>
      </c>
      <c r="G46" s="74">
        <v>38931</v>
      </c>
    </row>
    <row r="47" spans="1:7" ht="12" customHeight="1">
      <c r="A47" s="16" t="s">
        <v>21</v>
      </c>
      <c r="B47" s="16" t="s">
        <v>129</v>
      </c>
      <c r="C47" s="16">
        <v>8</v>
      </c>
      <c r="D47" s="16">
        <v>3</v>
      </c>
      <c r="E47" s="16">
        <v>2006</v>
      </c>
      <c r="F47" s="16">
        <v>92</v>
      </c>
      <c r="G47" s="74">
        <v>38932</v>
      </c>
    </row>
    <row r="48" spans="1:7" ht="12" customHeight="1">
      <c r="A48" s="16" t="s">
        <v>21</v>
      </c>
      <c r="B48" s="16" t="s">
        <v>92</v>
      </c>
      <c r="C48" s="16">
        <v>8</v>
      </c>
      <c r="D48" s="16">
        <v>3</v>
      </c>
      <c r="E48" s="16">
        <v>2006</v>
      </c>
      <c r="F48" s="16">
        <v>95</v>
      </c>
      <c r="G48" s="74">
        <v>38932</v>
      </c>
    </row>
    <row r="49" spans="1:7" ht="12" customHeight="1">
      <c r="A49" s="16" t="s">
        <v>21</v>
      </c>
      <c r="B49" s="16" t="s">
        <v>95</v>
      </c>
      <c r="C49" s="16">
        <v>8</v>
      </c>
      <c r="D49" s="16">
        <v>3</v>
      </c>
      <c r="E49" s="16">
        <v>2006</v>
      </c>
      <c r="F49" s="16">
        <v>87</v>
      </c>
      <c r="G49" s="74">
        <v>38932</v>
      </c>
    </row>
    <row r="50" spans="1:7" ht="12" customHeight="1">
      <c r="A50" s="16" t="s">
        <v>21</v>
      </c>
      <c r="B50" s="16" t="s">
        <v>94</v>
      </c>
      <c r="C50" s="16">
        <v>8</v>
      </c>
      <c r="D50" s="16">
        <v>7</v>
      </c>
      <c r="E50" s="16">
        <v>2006</v>
      </c>
      <c r="F50" s="16">
        <v>89</v>
      </c>
      <c r="G50" s="74">
        <v>38936</v>
      </c>
    </row>
    <row r="51" spans="1:7" ht="12" customHeight="1">
      <c r="A51" s="16" t="s">
        <v>21</v>
      </c>
      <c r="B51" s="16" t="s">
        <v>96</v>
      </c>
      <c r="C51" s="16">
        <v>8</v>
      </c>
      <c r="D51" s="16">
        <v>7</v>
      </c>
      <c r="E51" s="16">
        <v>2006</v>
      </c>
      <c r="F51" s="16">
        <v>86</v>
      </c>
      <c r="G51" s="74">
        <v>38936</v>
      </c>
    </row>
    <row r="52" spans="1:7" ht="12" customHeight="1">
      <c r="A52" s="116"/>
      <c r="B52" s="116"/>
      <c r="C52" s="116"/>
      <c r="D52" s="116"/>
      <c r="E52" s="116"/>
      <c r="F52" s="116"/>
      <c r="G52" s="117"/>
    </row>
    <row r="53" spans="1:7" ht="12" customHeight="1">
      <c r="A53" s="177" t="s">
        <v>16</v>
      </c>
      <c r="B53" s="177" t="s">
        <v>43</v>
      </c>
      <c r="C53" s="177">
        <v>5</v>
      </c>
      <c r="D53" s="177">
        <v>29</v>
      </c>
      <c r="E53" s="177">
        <v>2006</v>
      </c>
      <c r="F53" s="177">
        <v>88</v>
      </c>
      <c r="G53" s="178">
        <v>38866</v>
      </c>
    </row>
    <row r="54" spans="1:7" ht="12" customHeight="1">
      <c r="A54" s="177" t="s">
        <v>16</v>
      </c>
      <c r="B54" s="177" t="s">
        <v>44</v>
      </c>
      <c r="C54" s="177">
        <v>5</v>
      </c>
      <c r="D54" s="177">
        <v>29</v>
      </c>
      <c r="E54" s="177">
        <v>2006</v>
      </c>
      <c r="F54" s="177">
        <v>86</v>
      </c>
      <c r="G54" s="178">
        <v>38866</v>
      </c>
    </row>
    <row r="55" spans="1:7" ht="12" customHeight="1">
      <c r="A55" s="177" t="s">
        <v>16</v>
      </c>
      <c r="B55" s="177" t="s">
        <v>43</v>
      </c>
      <c r="C55" s="177">
        <v>5</v>
      </c>
      <c r="D55" s="177">
        <v>30</v>
      </c>
      <c r="E55" s="177">
        <v>2006</v>
      </c>
      <c r="F55" s="177">
        <v>102</v>
      </c>
      <c r="G55" s="178">
        <v>38867</v>
      </c>
    </row>
    <row r="56" spans="1:7" ht="12" customHeight="1">
      <c r="A56" s="177" t="s">
        <v>16</v>
      </c>
      <c r="B56" s="177" t="s">
        <v>44</v>
      </c>
      <c r="C56" s="177">
        <v>5</v>
      </c>
      <c r="D56" s="177">
        <v>30</v>
      </c>
      <c r="E56" s="177">
        <v>2006</v>
      </c>
      <c r="F56" s="177">
        <v>93</v>
      </c>
      <c r="G56" s="178">
        <v>38867</v>
      </c>
    </row>
    <row r="57" spans="1:7" ht="12" customHeight="1">
      <c r="A57" s="177" t="s">
        <v>16</v>
      </c>
      <c r="B57" s="177" t="s">
        <v>49</v>
      </c>
      <c r="C57" s="177">
        <v>5</v>
      </c>
      <c r="D57" s="177">
        <v>30</v>
      </c>
      <c r="E57" s="177">
        <v>2006</v>
      </c>
      <c r="F57" s="177">
        <v>86</v>
      </c>
      <c r="G57" s="178">
        <v>38867</v>
      </c>
    </row>
    <row r="58" spans="1:7" ht="12" customHeight="1">
      <c r="A58" s="177" t="s">
        <v>16</v>
      </c>
      <c r="B58" s="177" t="s">
        <v>43</v>
      </c>
      <c r="C58" s="177">
        <v>5</v>
      </c>
      <c r="D58" s="177">
        <v>31</v>
      </c>
      <c r="E58" s="177">
        <v>2006</v>
      </c>
      <c r="F58" s="177">
        <v>87</v>
      </c>
      <c r="G58" s="178">
        <v>38868</v>
      </c>
    </row>
    <row r="59" spans="1:7" ht="12" customHeight="1">
      <c r="A59" s="177" t="s">
        <v>16</v>
      </c>
      <c r="B59" s="177" t="s">
        <v>49</v>
      </c>
      <c r="C59" s="177">
        <v>5</v>
      </c>
      <c r="D59" s="177">
        <v>31</v>
      </c>
      <c r="E59" s="177">
        <v>2006</v>
      </c>
      <c r="F59" s="177">
        <v>85</v>
      </c>
      <c r="G59" s="178">
        <v>38868</v>
      </c>
    </row>
    <row r="60" spans="1:7" ht="12" customHeight="1">
      <c r="A60" s="177" t="s">
        <v>16</v>
      </c>
      <c r="B60" s="177" t="s">
        <v>43</v>
      </c>
      <c r="C60" s="177">
        <v>6</v>
      </c>
      <c r="D60" s="177">
        <v>1</v>
      </c>
      <c r="E60" s="177">
        <v>2006</v>
      </c>
      <c r="F60" s="177">
        <v>85</v>
      </c>
      <c r="G60" s="178">
        <v>38869</v>
      </c>
    </row>
    <row r="61" spans="1:7" ht="12" customHeight="1">
      <c r="A61" s="177" t="s">
        <v>16</v>
      </c>
      <c r="B61" s="177" t="s">
        <v>49</v>
      </c>
      <c r="C61" s="177">
        <v>6</v>
      </c>
      <c r="D61" s="177">
        <v>1</v>
      </c>
      <c r="E61" s="177">
        <v>2006</v>
      </c>
      <c r="F61" s="177">
        <v>85</v>
      </c>
      <c r="G61" s="178">
        <v>38869</v>
      </c>
    </row>
    <row r="62" spans="1:7" ht="12" customHeight="1">
      <c r="A62" s="16" t="s">
        <v>16</v>
      </c>
      <c r="B62" s="16" t="s">
        <v>43</v>
      </c>
      <c r="C62" s="16">
        <v>7</v>
      </c>
      <c r="D62" s="16">
        <v>17</v>
      </c>
      <c r="E62" s="16">
        <v>2006</v>
      </c>
      <c r="F62" s="16">
        <v>91</v>
      </c>
      <c r="G62" s="74">
        <v>38915</v>
      </c>
    </row>
    <row r="63" spans="1:7" ht="12" customHeight="1">
      <c r="A63" s="16" t="s">
        <v>16</v>
      </c>
      <c r="B63" s="16" t="s">
        <v>44</v>
      </c>
      <c r="C63" s="16">
        <v>7</v>
      </c>
      <c r="D63" s="16">
        <v>17</v>
      </c>
      <c r="E63" s="16">
        <v>2006</v>
      </c>
      <c r="F63" s="16">
        <v>87</v>
      </c>
      <c r="G63" s="74">
        <v>38915</v>
      </c>
    </row>
    <row r="64" spans="1:7" ht="12" customHeight="1">
      <c r="A64" s="16" t="s">
        <v>16</v>
      </c>
      <c r="B64" s="16" t="s">
        <v>43</v>
      </c>
      <c r="C64" s="16">
        <v>7</v>
      </c>
      <c r="D64" s="16">
        <v>18</v>
      </c>
      <c r="E64" s="16">
        <v>2006</v>
      </c>
      <c r="F64" s="16">
        <v>96</v>
      </c>
      <c r="G64" s="74">
        <v>38916</v>
      </c>
    </row>
    <row r="65" spans="1:7" ht="12" customHeight="1">
      <c r="A65" s="16" t="s">
        <v>16</v>
      </c>
      <c r="B65" s="16" t="s">
        <v>44</v>
      </c>
      <c r="C65" s="16">
        <v>7</v>
      </c>
      <c r="D65" s="16">
        <v>18</v>
      </c>
      <c r="E65" s="16">
        <v>2006</v>
      </c>
      <c r="F65" s="16">
        <v>93</v>
      </c>
      <c r="G65" s="74">
        <v>38916</v>
      </c>
    </row>
    <row r="66" spans="1:7" ht="12" customHeight="1">
      <c r="A66" s="16" t="s">
        <v>16</v>
      </c>
      <c r="B66" s="16" t="s">
        <v>43</v>
      </c>
      <c r="C66" s="16">
        <v>7</v>
      </c>
      <c r="D66" s="16">
        <v>19</v>
      </c>
      <c r="E66" s="16">
        <v>2006</v>
      </c>
      <c r="F66" s="16">
        <v>87</v>
      </c>
      <c r="G66" s="74">
        <v>38917</v>
      </c>
    </row>
    <row r="67" spans="1:7" ht="12" customHeight="1">
      <c r="A67" s="21" t="s">
        <v>16</v>
      </c>
      <c r="B67" s="21" t="s">
        <v>43</v>
      </c>
      <c r="C67" s="21">
        <v>8</v>
      </c>
      <c r="D67" s="21">
        <v>23</v>
      </c>
      <c r="E67" s="21">
        <v>2006</v>
      </c>
      <c r="F67" s="21">
        <v>90</v>
      </c>
      <c r="G67" s="101">
        <v>38952</v>
      </c>
    </row>
    <row r="68" spans="1:7" ht="12" customHeight="1">
      <c r="A68" s="21" t="s">
        <v>16</v>
      </c>
      <c r="B68" s="21" t="s">
        <v>44</v>
      </c>
      <c r="C68" s="21">
        <v>8</v>
      </c>
      <c r="D68" s="21">
        <v>23</v>
      </c>
      <c r="E68" s="21">
        <v>2006</v>
      </c>
      <c r="F68" s="21">
        <v>85</v>
      </c>
      <c r="G68" s="101">
        <v>38952</v>
      </c>
    </row>
    <row r="69" spans="1:7" ht="12" customHeight="1">
      <c r="A69" s="86" t="s">
        <v>16</v>
      </c>
      <c r="B69" s="86" t="s">
        <v>44</v>
      </c>
      <c r="C69" s="86">
        <v>8</v>
      </c>
      <c r="D69" s="86">
        <v>24</v>
      </c>
      <c r="E69" s="86">
        <v>2006</v>
      </c>
      <c r="F69" s="86">
        <v>86</v>
      </c>
      <c r="G69" s="87">
        <v>38953</v>
      </c>
    </row>
    <row r="70" spans="1:7" ht="12" customHeight="1">
      <c r="A70" s="86" t="s">
        <v>16</v>
      </c>
      <c r="B70" s="86" t="s">
        <v>44</v>
      </c>
      <c r="C70" s="86">
        <v>8</v>
      </c>
      <c r="D70" s="86">
        <v>25</v>
      </c>
      <c r="E70" s="86">
        <v>2006</v>
      </c>
      <c r="F70" s="86">
        <v>87</v>
      </c>
      <c r="G70" s="87">
        <v>38954</v>
      </c>
    </row>
    <row r="71" spans="1:7" ht="12" customHeight="1">
      <c r="A71" s="118"/>
      <c r="B71" s="118"/>
      <c r="C71" s="118"/>
      <c r="D71" s="118"/>
      <c r="E71" s="118"/>
      <c r="F71" s="118"/>
      <c r="G71" s="119"/>
    </row>
    <row r="72" spans="1:7" ht="12" customHeight="1">
      <c r="A72" s="177" t="s">
        <v>20</v>
      </c>
      <c r="B72" s="177" t="s">
        <v>50</v>
      </c>
      <c r="C72" s="177">
        <v>5</v>
      </c>
      <c r="D72" s="177">
        <v>30</v>
      </c>
      <c r="E72" s="177">
        <v>2006</v>
      </c>
      <c r="F72" s="177">
        <v>93</v>
      </c>
      <c r="G72" s="178">
        <v>38867</v>
      </c>
    </row>
    <row r="73" spans="1:7" ht="12" customHeight="1">
      <c r="A73" s="177" t="s">
        <v>20</v>
      </c>
      <c r="B73" s="177" t="s">
        <v>51</v>
      </c>
      <c r="C73" s="177">
        <v>5</v>
      </c>
      <c r="D73" s="177">
        <v>30</v>
      </c>
      <c r="E73" s="177">
        <v>2006</v>
      </c>
      <c r="F73" s="177">
        <v>86</v>
      </c>
      <c r="G73" s="178">
        <v>38867</v>
      </c>
    </row>
    <row r="74" spans="1:7" ht="12" customHeight="1">
      <c r="A74" s="177" t="s">
        <v>20</v>
      </c>
      <c r="B74" s="177" t="s">
        <v>52</v>
      </c>
      <c r="C74" s="177">
        <v>5</v>
      </c>
      <c r="D74" s="177">
        <v>30</v>
      </c>
      <c r="E74" s="177">
        <v>2006</v>
      </c>
      <c r="F74" s="177">
        <v>85</v>
      </c>
      <c r="G74" s="178">
        <v>38867</v>
      </c>
    </row>
    <row r="75" spans="1:7" ht="12" customHeight="1">
      <c r="A75" s="177" t="s">
        <v>20</v>
      </c>
      <c r="B75" s="177" t="s">
        <v>53</v>
      </c>
      <c r="C75" s="177">
        <v>5</v>
      </c>
      <c r="D75" s="177">
        <v>30</v>
      </c>
      <c r="E75" s="177">
        <v>2006</v>
      </c>
      <c r="F75" s="177">
        <v>95</v>
      </c>
      <c r="G75" s="178">
        <v>38867</v>
      </c>
    </row>
    <row r="76" spans="1:7" ht="12" customHeight="1">
      <c r="A76" s="20" t="s">
        <v>20</v>
      </c>
      <c r="B76" s="20" t="s">
        <v>115</v>
      </c>
      <c r="C76" s="20">
        <v>6</v>
      </c>
      <c r="D76" s="20">
        <v>22</v>
      </c>
      <c r="E76" s="20">
        <v>2006</v>
      </c>
      <c r="F76" s="20">
        <v>88</v>
      </c>
      <c r="G76" s="77">
        <v>38890</v>
      </c>
    </row>
    <row r="77" spans="1:7" ht="12" customHeight="1">
      <c r="A77" s="20" t="s">
        <v>20</v>
      </c>
      <c r="B77" s="20" t="s">
        <v>50</v>
      </c>
      <c r="C77" s="20">
        <v>6</v>
      </c>
      <c r="D77" s="20">
        <v>22</v>
      </c>
      <c r="E77" s="20">
        <v>2006</v>
      </c>
      <c r="F77" s="20">
        <v>90</v>
      </c>
      <c r="G77" s="77">
        <v>38890</v>
      </c>
    </row>
    <row r="78" spans="1:7" ht="12" customHeight="1">
      <c r="A78" s="20" t="s">
        <v>20</v>
      </c>
      <c r="B78" s="20" t="s">
        <v>53</v>
      </c>
      <c r="C78" s="20">
        <v>6</v>
      </c>
      <c r="D78" s="20">
        <v>22</v>
      </c>
      <c r="E78" s="20">
        <v>2006</v>
      </c>
      <c r="F78" s="20">
        <v>89</v>
      </c>
      <c r="G78" s="77">
        <v>38890</v>
      </c>
    </row>
    <row r="79" spans="1:7" ht="12" customHeight="1">
      <c r="A79" s="16" t="s">
        <v>20</v>
      </c>
      <c r="B79" s="16" t="s">
        <v>51</v>
      </c>
      <c r="C79" s="16">
        <v>7</v>
      </c>
      <c r="D79" s="16">
        <v>18</v>
      </c>
      <c r="E79" s="16">
        <v>2006</v>
      </c>
      <c r="F79" s="16">
        <v>89</v>
      </c>
      <c r="G79" s="74">
        <v>38916</v>
      </c>
    </row>
    <row r="80" spans="1:7" ht="12" customHeight="1">
      <c r="A80" s="16" t="s">
        <v>20</v>
      </c>
      <c r="B80" s="16" t="s">
        <v>51</v>
      </c>
      <c r="C80" s="16">
        <v>8</v>
      </c>
      <c r="D80" s="16">
        <v>2</v>
      </c>
      <c r="E80" s="16">
        <v>2006</v>
      </c>
      <c r="F80" s="16">
        <v>85</v>
      </c>
      <c r="G80" s="74">
        <v>38931</v>
      </c>
    </row>
    <row r="81" spans="1:7" ht="12" customHeight="1">
      <c r="A81" s="16" t="s">
        <v>20</v>
      </c>
      <c r="B81" s="16" t="s">
        <v>51</v>
      </c>
      <c r="C81" s="16">
        <v>8</v>
      </c>
      <c r="D81" s="16">
        <v>3</v>
      </c>
      <c r="E81" s="16">
        <v>2006</v>
      </c>
      <c r="F81" s="16">
        <v>88</v>
      </c>
      <c r="G81" s="74">
        <v>38932</v>
      </c>
    </row>
    <row r="82" spans="1:7" ht="12" customHeight="1">
      <c r="A82" s="16" t="s">
        <v>20</v>
      </c>
      <c r="B82" s="16" t="s">
        <v>52</v>
      </c>
      <c r="C82" s="16">
        <v>8</v>
      </c>
      <c r="D82" s="16">
        <v>3</v>
      </c>
      <c r="E82" s="16">
        <v>2006</v>
      </c>
      <c r="F82" s="16">
        <v>88</v>
      </c>
      <c r="G82" s="74">
        <v>38932</v>
      </c>
    </row>
    <row r="83" spans="1:7" ht="12" customHeight="1">
      <c r="A83" s="16" t="s">
        <v>20</v>
      </c>
      <c r="B83" s="16" t="s">
        <v>137</v>
      </c>
      <c r="C83" s="16">
        <v>8</v>
      </c>
      <c r="D83" s="16">
        <v>3</v>
      </c>
      <c r="E83" s="16">
        <v>2006</v>
      </c>
      <c r="F83" s="16">
        <v>89</v>
      </c>
      <c r="G83" s="74">
        <v>38932</v>
      </c>
    </row>
    <row r="84" spans="1:7" ht="12" customHeight="1">
      <c r="A84" s="21" t="s">
        <v>20</v>
      </c>
      <c r="B84" s="21" t="s">
        <v>52</v>
      </c>
      <c r="C84" s="21">
        <v>8</v>
      </c>
      <c r="D84" s="21">
        <v>23</v>
      </c>
      <c r="E84" s="21">
        <v>2006</v>
      </c>
      <c r="F84" s="21">
        <v>87</v>
      </c>
      <c r="G84" s="101">
        <v>38952</v>
      </c>
    </row>
    <row r="85" spans="1:7" ht="12" customHeight="1">
      <c r="A85" s="120"/>
      <c r="B85" s="120"/>
      <c r="C85" s="120"/>
      <c r="D85" s="120"/>
      <c r="E85" s="120"/>
      <c r="F85" s="120"/>
      <c r="G85" s="121"/>
    </row>
    <row r="86" spans="1:10" ht="12" customHeight="1">
      <c r="A86" s="21" t="s">
        <v>22</v>
      </c>
      <c r="B86" s="21" t="s">
        <v>97</v>
      </c>
      <c r="C86" s="21">
        <v>6</v>
      </c>
      <c r="D86" s="21">
        <v>18</v>
      </c>
      <c r="E86" s="21">
        <v>2006</v>
      </c>
      <c r="F86" s="21">
        <v>102</v>
      </c>
      <c r="G86" s="101">
        <v>38886</v>
      </c>
      <c r="J86" t="s">
        <v>86</v>
      </c>
    </row>
    <row r="87" spans="1:10" ht="12" customHeight="1">
      <c r="A87" s="21" t="s">
        <v>22</v>
      </c>
      <c r="B87" s="21" t="s">
        <v>98</v>
      </c>
      <c r="C87" s="21">
        <v>6</v>
      </c>
      <c r="D87" s="21">
        <v>18</v>
      </c>
      <c r="E87" s="21">
        <v>2006</v>
      </c>
      <c r="F87" s="21">
        <v>86</v>
      </c>
      <c r="G87" s="101">
        <v>38886</v>
      </c>
      <c r="J87" t="s">
        <v>86</v>
      </c>
    </row>
    <row r="88" spans="1:10" ht="12" customHeight="1">
      <c r="A88" s="21" t="s">
        <v>22</v>
      </c>
      <c r="B88" s="21" t="s">
        <v>99</v>
      </c>
      <c r="C88" s="21">
        <v>6</v>
      </c>
      <c r="D88" s="21">
        <v>18</v>
      </c>
      <c r="E88" s="21">
        <v>2006</v>
      </c>
      <c r="F88" s="21">
        <v>103</v>
      </c>
      <c r="G88" s="101">
        <v>38886</v>
      </c>
      <c r="J88" t="s">
        <v>86</v>
      </c>
    </row>
    <row r="89" spans="1:7" ht="12" customHeight="1">
      <c r="A89" s="93" t="s">
        <v>22</v>
      </c>
      <c r="B89" s="93" t="s">
        <v>109</v>
      </c>
      <c r="C89" s="93">
        <v>6</v>
      </c>
      <c r="D89" s="93">
        <v>19</v>
      </c>
      <c r="E89" s="93">
        <v>2006</v>
      </c>
      <c r="F89" s="93">
        <v>102</v>
      </c>
      <c r="G89" s="94">
        <v>38887</v>
      </c>
    </row>
    <row r="90" spans="1:7" ht="12" customHeight="1">
      <c r="A90" s="93" t="s">
        <v>22</v>
      </c>
      <c r="B90" s="93" t="s">
        <v>97</v>
      </c>
      <c r="C90" s="93">
        <v>6</v>
      </c>
      <c r="D90" s="93">
        <v>19</v>
      </c>
      <c r="E90" s="93">
        <v>2006</v>
      </c>
      <c r="F90" s="93">
        <v>119</v>
      </c>
      <c r="G90" s="94">
        <v>38887</v>
      </c>
    </row>
    <row r="91" spans="1:7" ht="12" customHeight="1">
      <c r="A91" s="93" t="s">
        <v>22</v>
      </c>
      <c r="B91" s="93" t="s">
        <v>110</v>
      </c>
      <c r="C91" s="93">
        <v>6</v>
      </c>
      <c r="D91" s="93">
        <v>19</v>
      </c>
      <c r="E91" s="93">
        <v>2006</v>
      </c>
      <c r="F91" s="93">
        <v>90</v>
      </c>
      <c r="G91" s="94">
        <v>38887</v>
      </c>
    </row>
    <row r="92" spans="1:7" ht="12" customHeight="1">
      <c r="A92" s="93" t="s">
        <v>22</v>
      </c>
      <c r="B92" s="93" t="s">
        <v>111</v>
      </c>
      <c r="C92" s="93">
        <v>6</v>
      </c>
      <c r="D92" s="93">
        <v>19</v>
      </c>
      <c r="E92" s="93">
        <v>2006</v>
      </c>
      <c r="F92" s="93">
        <v>86</v>
      </c>
      <c r="G92" s="94">
        <v>38887</v>
      </c>
    </row>
    <row r="93" spans="1:7" ht="12" customHeight="1">
      <c r="A93" s="93" t="s">
        <v>22</v>
      </c>
      <c r="B93" s="93" t="s">
        <v>98</v>
      </c>
      <c r="C93" s="93">
        <v>6</v>
      </c>
      <c r="D93" s="93">
        <v>19</v>
      </c>
      <c r="E93" s="93">
        <v>2006</v>
      </c>
      <c r="F93" s="93">
        <v>85</v>
      </c>
      <c r="G93" s="94">
        <v>38887</v>
      </c>
    </row>
    <row r="94" spans="1:7" ht="12" customHeight="1">
      <c r="A94" s="93" t="s">
        <v>22</v>
      </c>
      <c r="B94" s="93" t="s">
        <v>112</v>
      </c>
      <c r="C94" s="93">
        <v>6</v>
      </c>
      <c r="D94" s="93">
        <v>19</v>
      </c>
      <c r="E94" s="93">
        <v>2006</v>
      </c>
      <c r="F94" s="93">
        <v>86</v>
      </c>
      <c r="G94" s="94">
        <v>38887</v>
      </c>
    </row>
    <row r="95" spans="1:7" ht="12" customHeight="1">
      <c r="A95" s="93" t="s">
        <v>22</v>
      </c>
      <c r="B95" s="93" t="s">
        <v>99</v>
      </c>
      <c r="C95" s="93">
        <v>6</v>
      </c>
      <c r="D95" s="93">
        <v>19</v>
      </c>
      <c r="E95" s="93">
        <v>2006</v>
      </c>
      <c r="F95" s="93">
        <v>110</v>
      </c>
      <c r="G95" s="94">
        <v>38887</v>
      </c>
    </row>
    <row r="96" spans="1:7" ht="12" customHeight="1">
      <c r="A96" s="93" t="s">
        <v>22</v>
      </c>
      <c r="B96" s="93" t="s">
        <v>113</v>
      </c>
      <c r="C96" s="93">
        <v>6</v>
      </c>
      <c r="D96" s="93">
        <v>19</v>
      </c>
      <c r="E96" s="93">
        <v>2006</v>
      </c>
      <c r="F96" s="93">
        <v>91</v>
      </c>
      <c r="G96" s="94">
        <v>38887</v>
      </c>
    </row>
    <row r="97" spans="1:7" ht="12" customHeight="1">
      <c r="A97" s="20" t="s">
        <v>22</v>
      </c>
      <c r="B97" s="20" t="s">
        <v>116</v>
      </c>
      <c r="C97" s="20">
        <v>6</v>
      </c>
      <c r="D97" s="20">
        <v>22</v>
      </c>
      <c r="E97" s="20">
        <v>2006</v>
      </c>
      <c r="F97" s="20">
        <v>85</v>
      </c>
      <c r="G97" s="77">
        <v>38890</v>
      </c>
    </row>
    <row r="98" spans="1:7" ht="12" customHeight="1">
      <c r="A98" s="20" t="s">
        <v>22</v>
      </c>
      <c r="B98" s="20" t="s">
        <v>97</v>
      </c>
      <c r="C98" s="20">
        <v>6</v>
      </c>
      <c r="D98" s="20">
        <v>22</v>
      </c>
      <c r="E98" s="20">
        <v>2006</v>
      </c>
      <c r="F98" s="20">
        <v>91</v>
      </c>
      <c r="G98" s="77">
        <v>38890</v>
      </c>
    </row>
    <row r="99" spans="1:7" ht="12" customHeight="1">
      <c r="A99" s="20" t="s">
        <v>22</v>
      </c>
      <c r="B99" s="20" t="s">
        <v>99</v>
      </c>
      <c r="C99" s="20">
        <v>6</v>
      </c>
      <c r="D99" s="20">
        <v>22</v>
      </c>
      <c r="E99" s="20">
        <v>2006</v>
      </c>
      <c r="F99" s="20">
        <v>98</v>
      </c>
      <c r="G99" s="77">
        <v>38890</v>
      </c>
    </row>
    <row r="100" spans="1:7" ht="12" customHeight="1">
      <c r="A100" s="20" t="s">
        <v>22</v>
      </c>
      <c r="B100" s="20" t="s">
        <v>113</v>
      </c>
      <c r="C100" s="20">
        <v>6</v>
      </c>
      <c r="D100" s="20">
        <v>22</v>
      </c>
      <c r="E100" s="20">
        <v>2006</v>
      </c>
      <c r="F100" s="20">
        <v>91</v>
      </c>
      <c r="G100" s="77">
        <v>38890</v>
      </c>
    </row>
    <row r="101" spans="1:7" ht="12" customHeight="1">
      <c r="A101" s="20" t="s">
        <v>22</v>
      </c>
      <c r="B101" s="20" t="s">
        <v>97</v>
      </c>
      <c r="C101" s="20">
        <v>7</v>
      </c>
      <c r="D101" s="20">
        <v>10</v>
      </c>
      <c r="E101" s="20">
        <v>2006</v>
      </c>
      <c r="F101" s="20">
        <v>85</v>
      </c>
      <c r="G101" s="77">
        <v>38908</v>
      </c>
    </row>
    <row r="102" spans="1:7" ht="12" customHeight="1">
      <c r="A102" s="16" t="s">
        <v>22</v>
      </c>
      <c r="B102" s="16" t="s">
        <v>120</v>
      </c>
      <c r="C102" s="16">
        <v>7</v>
      </c>
      <c r="D102" s="16">
        <v>17</v>
      </c>
      <c r="E102" s="16">
        <v>2006</v>
      </c>
      <c r="F102" s="16">
        <v>85</v>
      </c>
      <c r="G102" s="74">
        <v>38915</v>
      </c>
    </row>
    <row r="103" spans="1:7" ht="12" customHeight="1">
      <c r="A103" s="16" t="s">
        <v>22</v>
      </c>
      <c r="B103" s="16" t="s">
        <v>120</v>
      </c>
      <c r="C103" s="16">
        <v>7</v>
      </c>
      <c r="D103" s="16">
        <v>18</v>
      </c>
      <c r="E103" s="16">
        <v>2006</v>
      </c>
      <c r="F103" s="16">
        <v>107</v>
      </c>
      <c r="G103" s="74">
        <v>38916</v>
      </c>
    </row>
    <row r="104" spans="1:7" ht="12" customHeight="1">
      <c r="A104" s="16" t="s">
        <v>22</v>
      </c>
      <c r="B104" s="16" t="s">
        <v>130</v>
      </c>
      <c r="C104" s="16">
        <v>7</v>
      </c>
      <c r="D104" s="16">
        <v>18</v>
      </c>
      <c r="E104" s="16">
        <v>2006</v>
      </c>
      <c r="F104" s="16">
        <v>87</v>
      </c>
      <c r="G104" s="74">
        <v>38916</v>
      </c>
    </row>
    <row r="105" spans="1:7" ht="12" customHeight="1">
      <c r="A105" s="16" t="s">
        <v>22</v>
      </c>
      <c r="B105" s="16" t="s">
        <v>131</v>
      </c>
      <c r="C105" s="16">
        <v>7</v>
      </c>
      <c r="D105" s="16">
        <v>18</v>
      </c>
      <c r="E105" s="16">
        <v>2006</v>
      </c>
      <c r="F105" s="16">
        <v>104</v>
      </c>
      <c r="G105" s="74">
        <v>38916</v>
      </c>
    </row>
    <row r="106" spans="1:7" ht="12" customHeight="1">
      <c r="A106" s="16" t="s">
        <v>22</v>
      </c>
      <c r="B106" s="16" t="s">
        <v>97</v>
      </c>
      <c r="C106" s="16">
        <v>7</v>
      </c>
      <c r="D106" s="16">
        <v>27</v>
      </c>
      <c r="E106" s="16">
        <v>2006</v>
      </c>
      <c r="F106" s="16">
        <v>90</v>
      </c>
      <c r="G106" s="74">
        <v>38925</v>
      </c>
    </row>
    <row r="107" spans="1:10" ht="12" customHeight="1">
      <c r="A107" s="70" t="s">
        <v>22</v>
      </c>
      <c r="B107" s="70" t="s">
        <v>135</v>
      </c>
      <c r="C107" s="70">
        <v>7</v>
      </c>
      <c r="D107" s="70">
        <v>29</v>
      </c>
      <c r="E107" s="70">
        <v>2006</v>
      </c>
      <c r="F107" s="70">
        <v>89</v>
      </c>
      <c r="G107" s="71">
        <v>38927</v>
      </c>
      <c r="J107" t="s">
        <v>86</v>
      </c>
    </row>
    <row r="108" spans="1:7" ht="12" customHeight="1">
      <c r="A108" s="16" t="s">
        <v>22</v>
      </c>
      <c r="B108" s="16" t="s">
        <v>120</v>
      </c>
      <c r="C108" s="16">
        <v>8</v>
      </c>
      <c r="D108" s="16">
        <v>1</v>
      </c>
      <c r="E108" s="16">
        <v>2006</v>
      </c>
      <c r="F108" s="16">
        <v>104</v>
      </c>
      <c r="G108" s="74">
        <v>38930</v>
      </c>
    </row>
    <row r="109" spans="1:7" ht="12" customHeight="1">
      <c r="A109" s="16" t="s">
        <v>22</v>
      </c>
      <c r="B109" s="16" t="s">
        <v>135</v>
      </c>
      <c r="C109" s="16">
        <v>8</v>
      </c>
      <c r="D109" s="16">
        <v>1</v>
      </c>
      <c r="E109" s="16">
        <v>2006</v>
      </c>
      <c r="F109" s="16">
        <v>112</v>
      </c>
      <c r="G109" s="74">
        <v>38930</v>
      </c>
    </row>
    <row r="110" spans="1:7" ht="12" customHeight="1">
      <c r="A110" s="16" t="s">
        <v>22</v>
      </c>
      <c r="B110" s="16" t="s">
        <v>131</v>
      </c>
      <c r="C110" s="16">
        <v>8</v>
      </c>
      <c r="D110" s="16">
        <v>1</v>
      </c>
      <c r="E110" s="16">
        <v>2006</v>
      </c>
      <c r="F110" s="16">
        <v>105</v>
      </c>
      <c r="G110" s="74">
        <v>38930</v>
      </c>
    </row>
    <row r="111" spans="1:7" ht="12" customHeight="1">
      <c r="A111" s="16" t="s">
        <v>22</v>
      </c>
      <c r="B111" s="16" t="s">
        <v>120</v>
      </c>
      <c r="C111" s="16">
        <v>8</v>
      </c>
      <c r="D111" s="16">
        <v>2</v>
      </c>
      <c r="E111" s="16">
        <v>2006</v>
      </c>
      <c r="F111" s="16">
        <v>89</v>
      </c>
      <c r="G111" s="74">
        <v>38931</v>
      </c>
    </row>
    <row r="112" spans="1:7" ht="12" customHeight="1">
      <c r="A112" s="16" t="s">
        <v>22</v>
      </c>
      <c r="B112" s="16" t="s">
        <v>135</v>
      </c>
      <c r="C112" s="16">
        <v>8</v>
      </c>
      <c r="D112" s="16">
        <v>2</v>
      </c>
      <c r="E112" s="16">
        <v>2006</v>
      </c>
      <c r="F112" s="16">
        <v>111</v>
      </c>
      <c r="G112" s="74">
        <v>38931</v>
      </c>
    </row>
    <row r="113" spans="1:7" ht="12" customHeight="1">
      <c r="A113" s="16" t="s">
        <v>22</v>
      </c>
      <c r="B113" s="16" t="s">
        <v>131</v>
      </c>
      <c r="C113" s="16">
        <v>8</v>
      </c>
      <c r="D113" s="16">
        <v>2</v>
      </c>
      <c r="E113" s="16">
        <v>2006</v>
      </c>
      <c r="F113" s="16">
        <v>96</v>
      </c>
      <c r="G113" s="74">
        <v>38931</v>
      </c>
    </row>
    <row r="114" spans="1:7" ht="12" customHeight="1">
      <c r="A114" s="16" t="s">
        <v>22</v>
      </c>
      <c r="B114" s="16" t="s">
        <v>135</v>
      </c>
      <c r="C114" s="16">
        <v>8</v>
      </c>
      <c r="D114" s="16">
        <v>3</v>
      </c>
      <c r="E114" s="16">
        <v>2006</v>
      </c>
      <c r="F114" s="16">
        <v>101</v>
      </c>
      <c r="G114" s="74">
        <v>38932</v>
      </c>
    </row>
    <row r="115" spans="1:7" ht="12" customHeight="1">
      <c r="A115" s="16" t="s">
        <v>22</v>
      </c>
      <c r="B115" s="16" t="s">
        <v>99</v>
      </c>
      <c r="C115" s="16">
        <v>8</v>
      </c>
      <c r="D115" s="16">
        <v>7</v>
      </c>
      <c r="E115" s="16">
        <v>2006</v>
      </c>
      <c r="F115" s="16">
        <v>86</v>
      </c>
      <c r="G115" s="74">
        <v>38936</v>
      </c>
    </row>
    <row r="116" spans="1:7" ht="12" customHeight="1">
      <c r="A116" s="116"/>
      <c r="B116" s="116"/>
      <c r="C116" s="116"/>
      <c r="D116" s="116"/>
      <c r="E116" s="116"/>
      <c r="F116" s="116"/>
      <c r="G116" s="117"/>
    </row>
    <row r="117" spans="1:7" ht="12" customHeight="1">
      <c r="A117" s="179" t="s">
        <v>17</v>
      </c>
      <c r="B117" s="180" t="s">
        <v>45</v>
      </c>
      <c r="C117" s="181">
        <v>5</v>
      </c>
      <c r="D117" s="181">
        <v>29</v>
      </c>
      <c r="E117" s="181">
        <v>2006</v>
      </c>
      <c r="F117" s="181">
        <v>92</v>
      </c>
      <c r="G117" s="178">
        <v>38866</v>
      </c>
    </row>
    <row r="118" spans="1:7" ht="12" customHeight="1">
      <c r="A118" s="179" t="s">
        <v>17</v>
      </c>
      <c r="B118" s="180" t="s">
        <v>46</v>
      </c>
      <c r="C118" s="181">
        <v>5</v>
      </c>
      <c r="D118" s="181">
        <v>29</v>
      </c>
      <c r="E118" s="181">
        <v>2006</v>
      </c>
      <c r="F118" s="181">
        <v>85</v>
      </c>
      <c r="G118" s="178">
        <v>38866</v>
      </c>
    </row>
    <row r="119" spans="1:7" ht="12" customHeight="1">
      <c r="A119" s="179" t="s">
        <v>17</v>
      </c>
      <c r="B119" s="180" t="s">
        <v>54</v>
      </c>
      <c r="C119" s="181">
        <v>5</v>
      </c>
      <c r="D119" s="181">
        <v>30</v>
      </c>
      <c r="E119" s="181">
        <v>2006</v>
      </c>
      <c r="F119" s="181">
        <v>94</v>
      </c>
      <c r="G119" s="178">
        <v>38867</v>
      </c>
    </row>
    <row r="120" spans="1:7" ht="12" customHeight="1">
      <c r="A120" s="179" t="s">
        <v>17</v>
      </c>
      <c r="B120" s="180" t="s">
        <v>55</v>
      </c>
      <c r="C120" s="181">
        <v>5</v>
      </c>
      <c r="D120" s="181">
        <v>30</v>
      </c>
      <c r="E120" s="181">
        <v>2006</v>
      </c>
      <c r="F120" s="181">
        <v>92</v>
      </c>
      <c r="G120" s="178">
        <v>38867</v>
      </c>
    </row>
    <row r="121" spans="1:7" ht="12" customHeight="1">
      <c r="A121" s="179" t="s">
        <v>17</v>
      </c>
      <c r="B121" s="180" t="s">
        <v>56</v>
      </c>
      <c r="C121" s="181">
        <v>5</v>
      </c>
      <c r="D121" s="181">
        <v>30</v>
      </c>
      <c r="E121" s="181">
        <v>2006</v>
      </c>
      <c r="F121" s="181">
        <v>103</v>
      </c>
      <c r="G121" s="178">
        <v>38867</v>
      </c>
    </row>
    <row r="122" spans="1:7" ht="12" customHeight="1">
      <c r="A122" s="179" t="s">
        <v>17</v>
      </c>
      <c r="B122" s="180" t="s">
        <v>57</v>
      </c>
      <c r="C122" s="181">
        <v>5</v>
      </c>
      <c r="D122" s="181">
        <v>30</v>
      </c>
      <c r="E122" s="181">
        <v>2006</v>
      </c>
      <c r="F122" s="181">
        <v>105</v>
      </c>
      <c r="G122" s="178">
        <v>38867</v>
      </c>
    </row>
    <row r="123" spans="1:7" ht="12" customHeight="1">
      <c r="A123" s="179" t="s">
        <v>17</v>
      </c>
      <c r="B123" s="180" t="s">
        <v>45</v>
      </c>
      <c r="C123" s="181">
        <v>5</v>
      </c>
      <c r="D123" s="181">
        <v>30</v>
      </c>
      <c r="E123" s="181">
        <v>2006</v>
      </c>
      <c r="F123" s="181">
        <v>101</v>
      </c>
      <c r="G123" s="178">
        <v>38867</v>
      </c>
    </row>
    <row r="124" spans="1:7" ht="12" customHeight="1">
      <c r="A124" s="179" t="s">
        <v>17</v>
      </c>
      <c r="B124" s="180" t="s">
        <v>46</v>
      </c>
      <c r="C124" s="181">
        <v>5</v>
      </c>
      <c r="D124" s="181">
        <v>30</v>
      </c>
      <c r="E124" s="181">
        <v>2006</v>
      </c>
      <c r="F124" s="181">
        <v>95</v>
      </c>
      <c r="G124" s="178">
        <v>38867</v>
      </c>
    </row>
    <row r="125" spans="1:7" ht="12" customHeight="1">
      <c r="A125" s="179" t="s">
        <v>17</v>
      </c>
      <c r="B125" s="180" t="s">
        <v>58</v>
      </c>
      <c r="C125" s="181">
        <v>5</v>
      </c>
      <c r="D125" s="181">
        <v>30</v>
      </c>
      <c r="E125" s="181">
        <v>2006</v>
      </c>
      <c r="F125" s="181">
        <v>97</v>
      </c>
      <c r="G125" s="178">
        <v>38867</v>
      </c>
    </row>
    <row r="126" spans="1:7" ht="12" customHeight="1">
      <c r="A126" s="179" t="s">
        <v>17</v>
      </c>
      <c r="B126" s="180" t="s">
        <v>59</v>
      </c>
      <c r="C126" s="181">
        <v>5</v>
      </c>
      <c r="D126" s="181">
        <v>30</v>
      </c>
      <c r="E126" s="181">
        <v>2006</v>
      </c>
      <c r="F126" s="181">
        <v>85</v>
      </c>
      <c r="G126" s="178">
        <v>38867</v>
      </c>
    </row>
    <row r="127" spans="1:7" ht="12" customHeight="1">
      <c r="A127" s="179" t="s">
        <v>17</v>
      </c>
      <c r="B127" s="180" t="s">
        <v>79</v>
      </c>
      <c r="C127" s="181">
        <v>5</v>
      </c>
      <c r="D127" s="181">
        <v>31</v>
      </c>
      <c r="E127" s="181">
        <v>2006</v>
      </c>
      <c r="F127" s="181">
        <v>88</v>
      </c>
      <c r="G127" s="178">
        <v>38868</v>
      </c>
    </row>
    <row r="128" spans="1:7" ht="12" customHeight="1">
      <c r="A128" s="179" t="s">
        <v>17</v>
      </c>
      <c r="B128" s="180" t="s">
        <v>80</v>
      </c>
      <c r="C128" s="181">
        <v>5</v>
      </c>
      <c r="D128" s="181">
        <v>31</v>
      </c>
      <c r="E128" s="181">
        <v>2006</v>
      </c>
      <c r="F128" s="181">
        <v>101</v>
      </c>
      <c r="G128" s="178">
        <v>38868</v>
      </c>
    </row>
    <row r="129" spans="1:7" ht="12" customHeight="1">
      <c r="A129" s="179" t="s">
        <v>17</v>
      </c>
      <c r="B129" s="180" t="s">
        <v>81</v>
      </c>
      <c r="C129" s="181">
        <v>5</v>
      </c>
      <c r="D129" s="181">
        <v>31</v>
      </c>
      <c r="E129" s="181">
        <v>2006</v>
      </c>
      <c r="F129" s="181">
        <v>104</v>
      </c>
      <c r="G129" s="178">
        <v>38868</v>
      </c>
    </row>
    <row r="130" spans="1:7" ht="12" customHeight="1">
      <c r="A130" s="179" t="s">
        <v>17</v>
      </c>
      <c r="B130" s="180" t="s">
        <v>46</v>
      </c>
      <c r="C130" s="181">
        <v>6</v>
      </c>
      <c r="D130" s="181">
        <v>1</v>
      </c>
      <c r="E130" s="181">
        <v>2006</v>
      </c>
      <c r="F130" s="181">
        <v>98</v>
      </c>
      <c r="G130" s="178">
        <v>38869</v>
      </c>
    </row>
    <row r="131" spans="1:7" ht="12" customHeight="1">
      <c r="A131" s="179" t="s">
        <v>17</v>
      </c>
      <c r="B131" s="180" t="s">
        <v>80</v>
      </c>
      <c r="C131" s="181">
        <v>6</v>
      </c>
      <c r="D131" s="181">
        <v>1</v>
      </c>
      <c r="E131" s="181">
        <v>2006</v>
      </c>
      <c r="F131" s="181">
        <v>90</v>
      </c>
      <c r="G131" s="178">
        <v>38869</v>
      </c>
    </row>
    <row r="132" spans="1:10" ht="12" customHeight="1">
      <c r="A132" s="88" t="s">
        <v>17</v>
      </c>
      <c r="B132" s="89" t="s">
        <v>85</v>
      </c>
      <c r="C132" s="90">
        <v>6</v>
      </c>
      <c r="D132" s="90">
        <v>17</v>
      </c>
      <c r="E132" s="90">
        <v>2006</v>
      </c>
      <c r="F132" s="90">
        <v>85</v>
      </c>
      <c r="G132" s="87">
        <v>38885</v>
      </c>
      <c r="J132" t="s">
        <v>86</v>
      </c>
    </row>
    <row r="133" spans="1:10" ht="12" customHeight="1">
      <c r="A133" s="88" t="s">
        <v>17</v>
      </c>
      <c r="B133" s="89" t="s">
        <v>80</v>
      </c>
      <c r="C133" s="90">
        <v>6</v>
      </c>
      <c r="D133" s="90">
        <v>17</v>
      </c>
      <c r="E133" s="90">
        <v>2006</v>
      </c>
      <c r="F133" s="90">
        <v>91</v>
      </c>
      <c r="G133" s="87">
        <v>38885</v>
      </c>
      <c r="J133" t="s">
        <v>86</v>
      </c>
    </row>
    <row r="134" spans="1:10" ht="12" customHeight="1">
      <c r="A134" s="102" t="s">
        <v>17</v>
      </c>
      <c r="B134" s="103" t="s">
        <v>54</v>
      </c>
      <c r="C134" s="104">
        <v>6</v>
      </c>
      <c r="D134" s="104">
        <v>18</v>
      </c>
      <c r="E134" s="104">
        <v>2006</v>
      </c>
      <c r="F134" s="104">
        <v>91</v>
      </c>
      <c r="G134" s="101">
        <v>38886</v>
      </c>
      <c r="J134" t="s">
        <v>86</v>
      </c>
    </row>
    <row r="135" spans="1:10" ht="12" customHeight="1">
      <c r="A135" s="102" t="s">
        <v>17</v>
      </c>
      <c r="B135" s="103" t="s">
        <v>56</v>
      </c>
      <c r="C135" s="104">
        <v>6</v>
      </c>
      <c r="D135" s="104">
        <v>18</v>
      </c>
      <c r="E135" s="104">
        <v>2006</v>
      </c>
      <c r="F135" s="104">
        <v>89</v>
      </c>
      <c r="G135" s="101">
        <v>38886</v>
      </c>
      <c r="J135" t="s">
        <v>86</v>
      </c>
    </row>
    <row r="136" spans="1:10" ht="12" customHeight="1">
      <c r="A136" s="102" t="s">
        <v>17</v>
      </c>
      <c r="B136" s="103" t="s">
        <v>45</v>
      </c>
      <c r="C136" s="104">
        <v>6</v>
      </c>
      <c r="D136" s="104">
        <v>18</v>
      </c>
      <c r="E136" s="104">
        <v>2006</v>
      </c>
      <c r="F136" s="104">
        <v>85</v>
      </c>
      <c r="G136" s="101">
        <v>38886</v>
      </c>
      <c r="J136" t="s">
        <v>86</v>
      </c>
    </row>
    <row r="137" spans="1:10" ht="12" customHeight="1">
      <c r="A137" s="102" t="s">
        <v>17</v>
      </c>
      <c r="B137" s="103" t="s">
        <v>79</v>
      </c>
      <c r="C137" s="104">
        <v>6</v>
      </c>
      <c r="D137" s="104">
        <v>18</v>
      </c>
      <c r="E137" s="104">
        <v>2006</v>
      </c>
      <c r="F137" s="104">
        <v>85</v>
      </c>
      <c r="G137" s="101">
        <v>38886</v>
      </c>
      <c r="J137" t="s">
        <v>86</v>
      </c>
    </row>
    <row r="138" spans="1:10" ht="12" customHeight="1">
      <c r="A138" s="102" t="s">
        <v>17</v>
      </c>
      <c r="B138" s="103" t="s">
        <v>46</v>
      </c>
      <c r="C138" s="104">
        <v>6</v>
      </c>
      <c r="D138" s="104">
        <v>18</v>
      </c>
      <c r="E138" s="104">
        <v>2006</v>
      </c>
      <c r="F138" s="104">
        <v>90</v>
      </c>
      <c r="G138" s="101">
        <v>38886</v>
      </c>
      <c r="J138" t="s">
        <v>86</v>
      </c>
    </row>
    <row r="139" spans="1:10" ht="12" customHeight="1">
      <c r="A139" s="102" t="s">
        <v>17</v>
      </c>
      <c r="B139" s="103" t="s">
        <v>85</v>
      </c>
      <c r="C139" s="104">
        <v>6</v>
      </c>
      <c r="D139" s="104">
        <v>18</v>
      </c>
      <c r="E139" s="104">
        <v>2006</v>
      </c>
      <c r="F139" s="104">
        <v>95</v>
      </c>
      <c r="G139" s="101">
        <v>38886</v>
      </c>
      <c r="J139" t="s">
        <v>86</v>
      </c>
    </row>
    <row r="140" spans="1:7" ht="12" customHeight="1">
      <c r="A140" s="88" t="s">
        <v>17</v>
      </c>
      <c r="B140" s="89" t="s">
        <v>55</v>
      </c>
      <c r="C140" s="90">
        <v>6</v>
      </c>
      <c r="D140" s="90">
        <v>21</v>
      </c>
      <c r="E140" s="90">
        <v>2006</v>
      </c>
      <c r="F140" s="90">
        <v>94</v>
      </c>
      <c r="G140" s="87">
        <v>38889</v>
      </c>
    </row>
    <row r="141" spans="1:7" ht="12" customHeight="1">
      <c r="A141" s="88" t="s">
        <v>17</v>
      </c>
      <c r="B141" s="89" t="s">
        <v>56</v>
      </c>
      <c r="C141" s="90">
        <v>6</v>
      </c>
      <c r="D141" s="90">
        <v>21</v>
      </c>
      <c r="E141" s="90">
        <v>2006</v>
      </c>
      <c r="F141" s="90">
        <v>95</v>
      </c>
      <c r="G141" s="87">
        <v>38889</v>
      </c>
    </row>
    <row r="142" spans="1:7" ht="12" customHeight="1">
      <c r="A142" s="88" t="s">
        <v>17</v>
      </c>
      <c r="B142" s="89" t="s">
        <v>57</v>
      </c>
      <c r="C142" s="90">
        <v>6</v>
      </c>
      <c r="D142" s="90">
        <v>21</v>
      </c>
      <c r="E142" s="90">
        <v>2006</v>
      </c>
      <c r="F142" s="90">
        <v>86</v>
      </c>
      <c r="G142" s="87">
        <v>38889</v>
      </c>
    </row>
    <row r="143" spans="1:7" ht="12" customHeight="1">
      <c r="A143" s="88" t="s">
        <v>17</v>
      </c>
      <c r="B143" s="89" t="s">
        <v>59</v>
      </c>
      <c r="C143" s="90">
        <v>6</v>
      </c>
      <c r="D143" s="90">
        <v>21</v>
      </c>
      <c r="E143" s="90">
        <v>2006</v>
      </c>
      <c r="F143" s="90">
        <v>96</v>
      </c>
      <c r="G143" s="87">
        <v>38889</v>
      </c>
    </row>
    <row r="144" spans="1:7" ht="12" customHeight="1">
      <c r="A144" s="3" t="s">
        <v>17</v>
      </c>
      <c r="B144" s="78" t="s">
        <v>54</v>
      </c>
      <c r="C144" s="79">
        <v>6</v>
      </c>
      <c r="D144" s="79">
        <v>22</v>
      </c>
      <c r="E144" s="79">
        <v>2006</v>
      </c>
      <c r="F144" s="79">
        <v>90</v>
      </c>
      <c r="G144" s="77">
        <v>38890</v>
      </c>
    </row>
    <row r="145" spans="1:7" ht="12" customHeight="1">
      <c r="A145" s="3" t="s">
        <v>17</v>
      </c>
      <c r="B145" s="78" t="s">
        <v>56</v>
      </c>
      <c r="C145" s="79">
        <v>6</v>
      </c>
      <c r="D145" s="79">
        <v>22</v>
      </c>
      <c r="E145" s="79">
        <v>2006</v>
      </c>
      <c r="F145" s="79">
        <v>94</v>
      </c>
      <c r="G145" s="77">
        <v>38890</v>
      </c>
    </row>
    <row r="146" spans="1:7" ht="12" customHeight="1">
      <c r="A146" s="3" t="s">
        <v>17</v>
      </c>
      <c r="B146" s="78" t="s">
        <v>57</v>
      </c>
      <c r="C146" s="79">
        <v>6</v>
      </c>
      <c r="D146" s="79">
        <v>22</v>
      </c>
      <c r="E146" s="79">
        <v>2006</v>
      </c>
      <c r="F146" s="79">
        <v>85</v>
      </c>
      <c r="G146" s="77">
        <v>38890</v>
      </c>
    </row>
    <row r="147" spans="1:7" ht="12" customHeight="1">
      <c r="A147" s="3" t="s">
        <v>17</v>
      </c>
      <c r="B147" s="78" t="s">
        <v>45</v>
      </c>
      <c r="C147" s="79">
        <v>6</v>
      </c>
      <c r="D147" s="79">
        <v>22</v>
      </c>
      <c r="E147" s="79">
        <v>2006</v>
      </c>
      <c r="F147" s="79">
        <v>101</v>
      </c>
      <c r="G147" s="77">
        <v>38890</v>
      </c>
    </row>
    <row r="148" spans="1:7" ht="12" customHeight="1">
      <c r="A148" s="3" t="s">
        <v>17</v>
      </c>
      <c r="B148" s="78" t="s">
        <v>58</v>
      </c>
      <c r="C148" s="79">
        <v>6</v>
      </c>
      <c r="D148" s="79">
        <v>22</v>
      </c>
      <c r="E148" s="79">
        <v>2006</v>
      </c>
      <c r="F148" s="79">
        <v>88</v>
      </c>
      <c r="G148" s="77">
        <v>38890</v>
      </c>
    </row>
    <row r="149" spans="1:7" ht="12" customHeight="1">
      <c r="A149" s="82" t="s">
        <v>17</v>
      </c>
      <c r="B149" s="83" t="s">
        <v>54</v>
      </c>
      <c r="C149" s="84">
        <v>7</v>
      </c>
      <c r="D149" s="84">
        <v>11</v>
      </c>
      <c r="E149" s="84">
        <v>2006</v>
      </c>
      <c r="F149" s="84">
        <v>90</v>
      </c>
      <c r="G149" s="74">
        <v>38909</v>
      </c>
    </row>
    <row r="150" spans="1:7" ht="12" customHeight="1">
      <c r="A150" s="82" t="s">
        <v>17</v>
      </c>
      <c r="B150" s="83" t="s">
        <v>56</v>
      </c>
      <c r="C150" s="84">
        <v>7</v>
      </c>
      <c r="D150" s="84">
        <v>11</v>
      </c>
      <c r="E150" s="84">
        <v>2006</v>
      </c>
      <c r="F150" s="84">
        <v>87</v>
      </c>
      <c r="G150" s="74">
        <v>38909</v>
      </c>
    </row>
    <row r="151" spans="1:7" ht="12" customHeight="1">
      <c r="A151" s="82" t="s">
        <v>17</v>
      </c>
      <c r="B151" s="83" t="s">
        <v>46</v>
      </c>
      <c r="C151" s="84">
        <v>7</v>
      </c>
      <c r="D151" s="84">
        <v>11</v>
      </c>
      <c r="E151" s="84">
        <v>2006</v>
      </c>
      <c r="F151" s="84">
        <v>86</v>
      </c>
      <c r="G151" s="74">
        <v>38909</v>
      </c>
    </row>
    <row r="152" spans="1:7" ht="12" customHeight="1">
      <c r="A152" s="82" t="s">
        <v>17</v>
      </c>
      <c r="B152" s="83" t="s">
        <v>55</v>
      </c>
      <c r="C152" s="84">
        <v>7</v>
      </c>
      <c r="D152" s="84">
        <v>17</v>
      </c>
      <c r="E152" s="84">
        <v>2006</v>
      </c>
      <c r="F152" s="84">
        <v>94</v>
      </c>
      <c r="G152" s="74">
        <v>38915</v>
      </c>
    </row>
    <row r="153" spans="1:7" ht="12" customHeight="1">
      <c r="A153" s="82" t="s">
        <v>17</v>
      </c>
      <c r="B153" s="83" t="s">
        <v>56</v>
      </c>
      <c r="C153" s="84">
        <v>7</v>
      </c>
      <c r="D153" s="84">
        <v>17</v>
      </c>
      <c r="E153" s="84">
        <v>2006</v>
      </c>
      <c r="F153" s="84">
        <v>95</v>
      </c>
      <c r="G153" s="74">
        <v>38915</v>
      </c>
    </row>
    <row r="154" spans="1:7" ht="12" customHeight="1">
      <c r="A154" s="82" t="s">
        <v>17</v>
      </c>
      <c r="B154" s="83" t="s">
        <v>57</v>
      </c>
      <c r="C154" s="84">
        <v>7</v>
      </c>
      <c r="D154" s="84">
        <v>17</v>
      </c>
      <c r="E154" s="84">
        <v>2006</v>
      </c>
      <c r="F154" s="84">
        <v>91</v>
      </c>
      <c r="G154" s="74">
        <v>38915</v>
      </c>
    </row>
    <row r="155" spans="1:7" ht="12" customHeight="1">
      <c r="A155" s="82" t="s">
        <v>17</v>
      </c>
      <c r="B155" s="83" t="s">
        <v>59</v>
      </c>
      <c r="C155" s="84">
        <v>7</v>
      </c>
      <c r="D155" s="84">
        <v>17</v>
      </c>
      <c r="E155" s="84">
        <v>2006</v>
      </c>
      <c r="F155" s="84">
        <v>100</v>
      </c>
      <c r="G155" s="74">
        <v>38915</v>
      </c>
    </row>
    <row r="156" spans="1:7" ht="12" customHeight="1">
      <c r="A156" s="82" t="s">
        <v>17</v>
      </c>
      <c r="B156" s="83" t="s">
        <v>121</v>
      </c>
      <c r="C156" s="84">
        <v>7</v>
      </c>
      <c r="D156" s="84">
        <v>17</v>
      </c>
      <c r="E156" s="84">
        <v>2006</v>
      </c>
      <c r="F156" s="84">
        <v>99</v>
      </c>
      <c r="G156" s="74">
        <v>38915</v>
      </c>
    </row>
    <row r="157" spans="1:7" ht="12" customHeight="1">
      <c r="A157" s="82" t="s">
        <v>17</v>
      </c>
      <c r="B157" s="83" t="s">
        <v>54</v>
      </c>
      <c r="C157" s="84">
        <v>7</v>
      </c>
      <c r="D157" s="84">
        <v>18</v>
      </c>
      <c r="E157" s="84">
        <v>2006</v>
      </c>
      <c r="F157" s="84">
        <v>85</v>
      </c>
      <c r="G157" s="74">
        <v>38916</v>
      </c>
    </row>
    <row r="158" spans="1:7" ht="12" customHeight="1">
      <c r="A158" s="82" t="s">
        <v>17</v>
      </c>
      <c r="B158" s="83" t="s">
        <v>55</v>
      </c>
      <c r="C158" s="84">
        <v>7</v>
      </c>
      <c r="D158" s="84">
        <v>18</v>
      </c>
      <c r="E158" s="84">
        <v>2006</v>
      </c>
      <c r="F158" s="84">
        <v>105</v>
      </c>
      <c r="G158" s="74">
        <v>38916</v>
      </c>
    </row>
    <row r="159" spans="1:7" ht="12" customHeight="1">
      <c r="A159" s="82" t="s">
        <v>17</v>
      </c>
      <c r="B159" s="83" t="s">
        <v>56</v>
      </c>
      <c r="C159" s="84">
        <v>7</v>
      </c>
      <c r="D159" s="84">
        <v>18</v>
      </c>
      <c r="E159" s="84">
        <v>2006</v>
      </c>
      <c r="F159" s="84">
        <v>100</v>
      </c>
      <c r="G159" s="74">
        <v>38916</v>
      </c>
    </row>
    <row r="160" spans="1:7" ht="12" customHeight="1">
      <c r="A160" s="82" t="s">
        <v>17</v>
      </c>
      <c r="B160" s="83" t="s">
        <v>57</v>
      </c>
      <c r="C160" s="84">
        <v>7</v>
      </c>
      <c r="D160" s="84">
        <v>18</v>
      </c>
      <c r="E160" s="84">
        <v>2006</v>
      </c>
      <c r="F160" s="84">
        <v>110</v>
      </c>
      <c r="G160" s="74">
        <v>38916</v>
      </c>
    </row>
    <row r="161" spans="1:7" ht="12" customHeight="1">
      <c r="A161" s="82" t="s">
        <v>17</v>
      </c>
      <c r="B161" s="83" t="s">
        <v>59</v>
      </c>
      <c r="C161" s="84">
        <v>7</v>
      </c>
      <c r="D161" s="84">
        <v>18</v>
      </c>
      <c r="E161" s="84">
        <v>2006</v>
      </c>
      <c r="F161" s="84">
        <v>102</v>
      </c>
      <c r="G161" s="74">
        <v>38916</v>
      </c>
    </row>
    <row r="162" spans="1:7" ht="12" customHeight="1">
      <c r="A162" s="82" t="s">
        <v>17</v>
      </c>
      <c r="B162" s="83" t="s">
        <v>121</v>
      </c>
      <c r="C162" s="84">
        <v>7</v>
      </c>
      <c r="D162" s="84">
        <v>18</v>
      </c>
      <c r="E162" s="84">
        <v>2006</v>
      </c>
      <c r="F162" s="84">
        <v>94</v>
      </c>
      <c r="G162" s="74">
        <v>38916</v>
      </c>
    </row>
    <row r="163" spans="1:7" ht="12" customHeight="1">
      <c r="A163" s="82" t="s">
        <v>17</v>
      </c>
      <c r="B163" s="83" t="s">
        <v>136</v>
      </c>
      <c r="C163" s="84">
        <v>7</v>
      </c>
      <c r="D163" s="84">
        <v>31</v>
      </c>
      <c r="E163" s="84">
        <v>2006</v>
      </c>
      <c r="F163" s="84">
        <v>86</v>
      </c>
      <c r="G163" s="74">
        <v>38929</v>
      </c>
    </row>
    <row r="164" spans="1:7" ht="12" customHeight="1">
      <c r="A164" s="82" t="s">
        <v>17</v>
      </c>
      <c r="B164" s="83" t="s">
        <v>57</v>
      </c>
      <c r="C164" s="84">
        <v>7</v>
      </c>
      <c r="D164" s="84">
        <v>31</v>
      </c>
      <c r="E164" s="84">
        <v>2006</v>
      </c>
      <c r="F164" s="84">
        <v>87</v>
      </c>
      <c r="G164" s="74">
        <v>38929</v>
      </c>
    </row>
    <row r="165" spans="1:7" ht="12" customHeight="1">
      <c r="A165" s="82" t="s">
        <v>17</v>
      </c>
      <c r="B165" s="83" t="s">
        <v>55</v>
      </c>
      <c r="C165" s="84">
        <v>8</v>
      </c>
      <c r="D165" s="84">
        <v>1</v>
      </c>
      <c r="E165" s="84">
        <v>2006</v>
      </c>
      <c r="F165" s="84">
        <v>85</v>
      </c>
      <c r="G165" s="74">
        <v>38930</v>
      </c>
    </row>
    <row r="166" spans="1:7" ht="12" customHeight="1">
      <c r="A166" s="82" t="s">
        <v>17</v>
      </c>
      <c r="B166" s="83" t="s">
        <v>59</v>
      </c>
      <c r="C166" s="84">
        <v>8</v>
      </c>
      <c r="D166" s="84">
        <v>1</v>
      </c>
      <c r="E166" s="84">
        <v>2006</v>
      </c>
      <c r="F166" s="84">
        <v>94</v>
      </c>
      <c r="G166" s="74">
        <v>38930</v>
      </c>
    </row>
    <row r="167" spans="1:10" ht="12" customHeight="1">
      <c r="A167" s="97" t="s">
        <v>17</v>
      </c>
      <c r="B167" s="98" t="s">
        <v>80</v>
      </c>
      <c r="C167" s="99">
        <v>8</v>
      </c>
      <c r="D167" s="99">
        <v>6</v>
      </c>
      <c r="E167" s="99">
        <v>2006</v>
      </c>
      <c r="F167" s="99">
        <v>88</v>
      </c>
      <c r="G167" s="94">
        <v>38935</v>
      </c>
      <c r="J167" t="s">
        <v>86</v>
      </c>
    </row>
    <row r="168" spans="1:7" ht="12" customHeight="1">
      <c r="A168" s="82" t="s">
        <v>17</v>
      </c>
      <c r="B168" s="83" t="s">
        <v>54</v>
      </c>
      <c r="C168" s="84">
        <v>8</v>
      </c>
      <c r="D168" s="84">
        <v>7</v>
      </c>
      <c r="E168" s="84">
        <v>2006</v>
      </c>
      <c r="F168" s="84">
        <v>92</v>
      </c>
      <c r="G168" s="74">
        <v>38936</v>
      </c>
    </row>
    <row r="169" spans="1:7" ht="12" customHeight="1">
      <c r="A169" s="82" t="s">
        <v>17</v>
      </c>
      <c r="B169" s="83" t="s">
        <v>56</v>
      </c>
      <c r="C169" s="84">
        <v>8</v>
      </c>
      <c r="D169" s="84">
        <v>7</v>
      </c>
      <c r="E169" s="84">
        <v>2006</v>
      </c>
      <c r="F169" s="84">
        <v>89</v>
      </c>
      <c r="G169" s="74">
        <v>38936</v>
      </c>
    </row>
    <row r="170" spans="1:7" ht="12" customHeight="1">
      <c r="A170" s="82" t="s">
        <v>17</v>
      </c>
      <c r="B170" s="83" t="s">
        <v>45</v>
      </c>
      <c r="C170" s="84">
        <v>8</v>
      </c>
      <c r="D170" s="84">
        <v>7</v>
      </c>
      <c r="E170" s="84">
        <v>2006</v>
      </c>
      <c r="F170" s="84">
        <v>96</v>
      </c>
      <c r="G170" s="74">
        <v>38936</v>
      </c>
    </row>
    <row r="171" spans="1:7" ht="12" customHeight="1">
      <c r="A171" s="102" t="s">
        <v>17</v>
      </c>
      <c r="B171" s="103" t="s">
        <v>79</v>
      </c>
      <c r="C171" s="104">
        <v>8</v>
      </c>
      <c r="D171" s="104">
        <v>18</v>
      </c>
      <c r="E171" s="104">
        <v>2006</v>
      </c>
      <c r="F171" s="104">
        <v>86</v>
      </c>
      <c r="G171" s="101">
        <v>38947</v>
      </c>
    </row>
    <row r="172" spans="1:7" ht="12" customHeight="1">
      <c r="A172" s="102" t="s">
        <v>17</v>
      </c>
      <c r="B172" s="103" t="s">
        <v>138</v>
      </c>
      <c r="C172" s="104">
        <v>8</v>
      </c>
      <c r="D172" s="104">
        <v>18</v>
      </c>
      <c r="E172" s="104">
        <v>2006</v>
      </c>
      <c r="F172" s="104">
        <v>85</v>
      </c>
      <c r="G172" s="101">
        <v>38947</v>
      </c>
    </row>
    <row r="173" spans="1:7" ht="12" customHeight="1">
      <c r="A173" s="102" t="s">
        <v>17</v>
      </c>
      <c r="B173" s="103" t="s">
        <v>56</v>
      </c>
      <c r="C173" s="104">
        <v>8</v>
      </c>
      <c r="D173" s="104">
        <v>22</v>
      </c>
      <c r="E173" s="104">
        <v>2006</v>
      </c>
      <c r="F173" s="104">
        <v>87</v>
      </c>
      <c r="G173" s="101">
        <v>38951</v>
      </c>
    </row>
    <row r="174" spans="1:7" ht="12" customHeight="1">
      <c r="A174" s="102" t="s">
        <v>17</v>
      </c>
      <c r="B174" s="103" t="s">
        <v>57</v>
      </c>
      <c r="C174" s="104">
        <v>8</v>
      </c>
      <c r="D174" s="104">
        <v>22</v>
      </c>
      <c r="E174" s="104">
        <v>2006</v>
      </c>
      <c r="F174" s="104">
        <v>88</v>
      </c>
      <c r="G174" s="101">
        <v>38951</v>
      </c>
    </row>
    <row r="175" spans="1:7" ht="12" customHeight="1">
      <c r="A175" s="102" t="s">
        <v>17</v>
      </c>
      <c r="B175" s="103" t="s">
        <v>136</v>
      </c>
      <c r="C175" s="104">
        <v>8</v>
      </c>
      <c r="D175" s="104">
        <v>23</v>
      </c>
      <c r="E175" s="104">
        <v>2006</v>
      </c>
      <c r="F175" s="104">
        <v>90</v>
      </c>
      <c r="G175" s="101">
        <v>38952</v>
      </c>
    </row>
    <row r="176" spans="1:7" ht="12" customHeight="1">
      <c r="A176" s="102" t="s">
        <v>17</v>
      </c>
      <c r="B176" s="103" t="s">
        <v>55</v>
      </c>
      <c r="C176" s="104">
        <v>8</v>
      </c>
      <c r="D176" s="104">
        <v>23</v>
      </c>
      <c r="E176" s="104">
        <v>2006</v>
      </c>
      <c r="F176" s="104">
        <v>90</v>
      </c>
      <c r="G176" s="101">
        <v>38952</v>
      </c>
    </row>
    <row r="177" spans="1:7" ht="12" customHeight="1">
      <c r="A177" s="102" t="s">
        <v>17</v>
      </c>
      <c r="B177" s="103" t="s">
        <v>121</v>
      </c>
      <c r="C177" s="104">
        <v>8</v>
      </c>
      <c r="D177" s="104">
        <v>23</v>
      </c>
      <c r="E177" s="104">
        <v>2006</v>
      </c>
      <c r="F177" s="104">
        <v>89</v>
      </c>
      <c r="G177" s="101">
        <v>38952</v>
      </c>
    </row>
    <row r="178" spans="1:7" ht="12" customHeight="1">
      <c r="A178" s="88" t="s">
        <v>17</v>
      </c>
      <c r="B178" s="89" t="s">
        <v>136</v>
      </c>
      <c r="C178" s="90">
        <v>8</v>
      </c>
      <c r="D178" s="90">
        <v>24</v>
      </c>
      <c r="E178" s="90">
        <v>2006</v>
      </c>
      <c r="F178" s="90">
        <v>87</v>
      </c>
      <c r="G178" s="87">
        <v>38953</v>
      </c>
    </row>
    <row r="179" spans="1:7" ht="12" customHeight="1">
      <c r="A179" s="88" t="s">
        <v>17</v>
      </c>
      <c r="B179" s="89" t="s">
        <v>55</v>
      </c>
      <c r="C179" s="90">
        <v>8</v>
      </c>
      <c r="D179" s="90">
        <v>24</v>
      </c>
      <c r="E179" s="90">
        <v>2006</v>
      </c>
      <c r="F179" s="90">
        <v>86</v>
      </c>
      <c r="G179" s="87">
        <v>38953</v>
      </c>
    </row>
    <row r="180" spans="1:7" ht="12" customHeight="1">
      <c r="A180" s="88" t="s">
        <v>17</v>
      </c>
      <c r="B180" s="89" t="s">
        <v>57</v>
      </c>
      <c r="C180" s="90">
        <v>8</v>
      </c>
      <c r="D180" s="90">
        <v>24</v>
      </c>
      <c r="E180" s="90">
        <v>2006</v>
      </c>
      <c r="F180" s="90">
        <v>85</v>
      </c>
      <c r="G180" s="87">
        <v>38953</v>
      </c>
    </row>
    <row r="181" spans="1:7" ht="12" customHeight="1">
      <c r="A181" s="88" t="s">
        <v>17</v>
      </c>
      <c r="B181" s="89" t="s">
        <v>121</v>
      </c>
      <c r="C181" s="90">
        <v>8</v>
      </c>
      <c r="D181" s="90">
        <v>24</v>
      </c>
      <c r="E181" s="90">
        <v>2006</v>
      </c>
      <c r="F181" s="90">
        <v>85</v>
      </c>
      <c r="G181" s="87">
        <v>38953</v>
      </c>
    </row>
    <row r="182" spans="1:7" ht="12" customHeight="1">
      <c r="A182" s="88" t="s">
        <v>17</v>
      </c>
      <c r="B182" s="89" t="s">
        <v>56</v>
      </c>
      <c r="C182" s="90">
        <v>8</v>
      </c>
      <c r="D182" s="90">
        <v>25</v>
      </c>
      <c r="E182" s="90">
        <v>2006</v>
      </c>
      <c r="F182" s="90">
        <v>85</v>
      </c>
      <c r="G182" s="87">
        <v>38954</v>
      </c>
    </row>
    <row r="183" spans="1:7" ht="12" customHeight="1">
      <c r="A183" s="88" t="s">
        <v>17</v>
      </c>
      <c r="B183" s="89" t="s">
        <v>57</v>
      </c>
      <c r="C183" s="90">
        <v>8</v>
      </c>
      <c r="D183" s="90">
        <v>25</v>
      </c>
      <c r="E183" s="90">
        <v>2006</v>
      </c>
      <c r="F183" s="90">
        <v>98</v>
      </c>
      <c r="G183" s="87">
        <v>38954</v>
      </c>
    </row>
    <row r="184" spans="1:7" ht="12" customHeight="1">
      <c r="A184" s="88" t="s">
        <v>17</v>
      </c>
      <c r="B184" s="89" t="s">
        <v>79</v>
      </c>
      <c r="C184" s="90">
        <v>8</v>
      </c>
      <c r="D184" s="90">
        <v>25</v>
      </c>
      <c r="E184" s="90">
        <v>2006</v>
      </c>
      <c r="F184" s="90">
        <v>85</v>
      </c>
      <c r="G184" s="87">
        <v>38954</v>
      </c>
    </row>
    <row r="185" spans="1:7" ht="12" customHeight="1">
      <c r="A185" s="88" t="s">
        <v>17</v>
      </c>
      <c r="B185" s="89" t="s">
        <v>139</v>
      </c>
      <c r="C185" s="90">
        <v>8</v>
      </c>
      <c r="D185" s="90">
        <v>25</v>
      </c>
      <c r="E185" s="90">
        <v>2006</v>
      </c>
      <c r="F185" s="90">
        <v>85</v>
      </c>
      <c r="G185" s="87">
        <v>38954</v>
      </c>
    </row>
    <row r="186" spans="1:7" ht="12" customHeight="1">
      <c r="A186" s="88" t="s">
        <v>17</v>
      </c>
      <c r="B186" s="89" t="s">
        <v>46</v>
      </c>
      <c r="C186" s="90">
        <v>8</v>
      </c>
      <c r="D186" s="90">
        <v>25</v>
      </c>
      <c r="E186" s="90">
        <v>2006</v>
      </c>
      <c r="F186" s="90">
        <v>85</v>
      </c>
      <c r="G186" s="87">
        <v>38954</v>
      </c>
    </row>
    <row r="187" spans="1:7" ht="12" customHeight="1">
      <c r="A187" s="88" t="s">
        <v>17</v>
      </c>
      <c r="B187" s="89" t="s">
        <v>59</v>
      </c>
      <c r="C187" s="90">
        <v>8</v>
      </c>
      <c r="D187" s="90">
        <v>25</v>
      </c>
      <c r="E187" s="90">
        <v>2006</v>
      </c>
      <c r="F187" s="90">
        <v>95</v>
      </c>
      <c r="G187" s="87">
        <v>38954</v>
      </c>
    </row>
    <row r="188" spans="1:7" ht="12" customHeight="1">
      <c r="A188" s="122"/>
      <c r="B188" s="123"/>
      <c r="C188" s="124"/>
      <c r="D188" s="124"/>
      <c r="E188" s="124"/>
      <c r="F188" s="124"/>
      <c r="G188" s="119"/>
    </row>
    <row r="189" spans="1:7" ht="12" customHeight="1">
      <c r="A189" s="177" t="s">
        <v>19</v>
      </c>
      <c r="B189" s="182" t="s">
        <v>47</v>
      </c>
      <c r="C189" s="183">
        <v>5</v>
      </c>
      <c r="D189" s="183">
        <v>29</v>
      </c>
      <c r="E189" s="183">
        <v>2006</v>
      </c>
      <c r="F189" s="177">
        <v>99</v>
      </c>
      <c r="G189" s="178">
        <v>38866</v>
      </c>
    </row>
    <row r="190" spans="1:7" ht="12" customHeight="1">
      <c r="A190" s="177" t="s">
        <v>19</v>
      </c>
      <c r="B190" s="182" t="s">
        <v>60</v>
      </c>
      <c r="C190" s="183">
        <v>5</v>
      </c>
      <c r="D190" s="183">
        <v>30</v>
      </c>
      <c r="E190" s="183">
        <v>2006</v>
      </c>
      <c r="F190" s="177">
        <v>101</v>
      </c>
      <c r="G190" s="178">
        <v>38867</v>
      </c>
    </row>
    <row r="191" spans="1:7" ht="12" customHeight="1">
      <c r="A191" s="177" t="s">
        <v>19</v>
      </c>
      <c r="B191" s="182" t="s">
        <v>61</v>
      </c>
      <c r="C191" s="183">
        <v>5</v>
      </c>
      <c r="D191" s="183">
        <v>30</v>
      </c>
      <c r="E191" s="183">
        <v>2006</v>
      </c>
      <c r="F191" s="177">
        <v>93</v>
      </c>
      <c r="G191" s="178">
        <v>38867</v>
      </c>
    </row>
    <row r="192" spans="1:7" ht="12" customHeight="1">
      <c r="A192" s="177" t="s">
        <v>19</v>
      </c>
      <c r="B192" s="182" t="s">
        <v>62</v>
      </c>
      <c r="C192" s="183">
        <v>5</v>
      </c>
      <c r="D192" s="183">
        <v>30</v>
      </c>
      <c r="E192" s="183">
        <v>2006</v>
      </c>
      <c r="F192" s="177">
        <v>91</v>
      </c>
      <c r="G192" s="178">
        <v>38867</v>
      </c>
    </row>
    <row r="193" spans="1:7" ht="12" customHeight="1">
      <c r="A193" s="177" t="s">
        <v>19</v>
      </c>
      <c r="B193" s="182" t="s">
        <v>61</v>
      </c>
      <c r="C193" s="183">
        <v>6</v>
      </c>
      <c r="D193" s="183">
        <v>1</v>
      </c>
      <c r="E193" s="183">
        <v>2006</v>
      </c>
      <c r="F193" s="177">
        <v>89</v>
      </c>
      <c r="G193" s="178">
        <v>38869</v>
      </c>
    </row>
    <row r="194" spans="1:7" ht="12" customHeight="1">
      <c r="A194" s="177" t="s">
        <v>19</v>
      </c>
      <c r="B194" s="182" t="s">
        <v>62</v>
      </c>
      <c r="C194" s="183">
        <v>6</v>
      </c>
      <c r="D194" s="183">
        <v>1</v>
      </c>
      <c r="E194" s="183">
        <v>2006</v>
      </c>
      <c r="F194" s="177">
        <v>97</v>
      </c>
      <c r="G194" s="178">
        <v>38869</v>
      </c>
    </row>
    <row r="195" spans="1:7" ht="12" customHeight="1">
      <c r="A195" s="177" t="s">
        <v>19</v>
      </c>
      <c r="B195" s="182" t="s">
        <v>84</v>
      </c>
      <c r="C195" s="183">
        <v>6</v>
      </c>
      <c r="D195" s="183">
        <v>1</v>
      </c>
      <c r="E195" s="183">
        <v>2006</v>
      </c>
      <c r="F195" s="177">
        <v>104</v>
      </c>
      <c r="G195" s="178">
        <v>38869</v>
      </c>
    </row>
    <row r="196" spans="1:10" ht="12" customHeight="1">
      <c r="A196" s="86" t="s">
        <v>19</v>
      </c>
      <c r="B196" s="91" t="s">
        <v>60</v>
      </c>
      <c r="C196" s="92">
        <v>6</v>
      </c>
      <c r="D196" s="92">
        <v>17</v>
      </c>
      <c r="E196" s="92">
        <v>2006</v>
      </c>
      <c r="F196" s="86">
        <v>85</v>
      </c>
      <c r="G196" s="87">
        <v>38885</v>
      </c>
      <c r="J196" t="s">
        <v>86</v>
      </c>
    </row>
    <row r="197" spans="1:10" ht="12" customHeight="1">
      <c r="A197" s="86" t="s">
        <v>19</v>
      </c>
      <c r="B197" s="91" t="s">
        <v>62</v>
      </c>
      <c r="C197" s="92">
        <v>6</v>
      </c>
      <c r="D197" s="92">
        <v>17</v>
      </c>
      <c r="E197" s="92">
        <v>2006</v>
      </c>
      <c r="F197" s="86">
        <v>90</v>
      </c>
      <c r="G197" s="87">
        <v>38885</v>
      </c>
      <c r="J197" t="s">
        <v>86</v>
      </c>
    </row>
    <row r="198" spans="1:10" ht="12" customHeight="1">
      <c r="A198" s="86" t="s">
        <v>19</v>
      </c>
      <c r="B198" s="91" t="s">
        <v>84</v>
      </c>
      <c r="C198" s="92">
        <v>6</v>
      </c>
      <c r="D198" s="92">
        <v>17</v>
      </c>
      <c r="E198" s="92">
        <v>2006</v>
      </c>
      <c r="F198" s="86">
        <v>93</v>
      </c>
      <c r="G198" s="87">
        <v>38885</v>
      </c>
      <c r="J198" t="s">
        <v>86</v>
      </c>
    </row>
    <row r="199" spans="1:10" ht="12" customHeight="1">
      <c r="A199" s="21" t="s">
        <v>19</v>
      </c>
      <c r="B199" s="105" t="s">
        <v>100</v>
      </c>
      <c r="C199" s="106">
        <v>6</v>
      </c>
      <c r="D199" s="106">
        <v>18</v>
      </c>
      <c r="E199" s="106">
        <v>2006</v>
      </c>
      <c r="F199" s="21">
        <v>87</v>
      </c>
      <c r="G199" s="101">
        <v>38886</v>
      </c>
      <c r="J199" t="s">
        <v>86</v>
      </c>
    </row>
    <row r="200" spans="1:10" ht="12" customHeight="1">
      <c r="A200" s="21" t="s">
        <v>19</v>
      </c>
      <c r="B200" s="105" t="s">
        <v>101</v>
      </c>
      <c r="C200" s="106">
        <v>6</v>
      </c>
      <c r="D200" s="106">
        <v>18</v>
      </c>
      <c r="E200" s="106">
        <v>2006</v>
      </c>
      <c r="F200" s="21">
        <v>88</v>
      </c>
      <c r="G200" s="101">
        <v>38886</v>
      </c>
      <c r="J200" t="s">
        <v>86</v>
      </c>
    </row>
    <row r="201" spans="1:10" ht="12" customHeight="1">
      <c r="A201" s="21" t="s">
        <v>19</v>
      </c>
      <c r="B201" s="105" t="s">
        <v>60</v>
      </c>
      <c r="C201" s="106">
        <v>6</v>
      </c>
      <c r="D201" s="106">
        <v>18</v>
      </c>
      <c r="E201" s="106">
        <v>2006</v>
      </c>
      <c r="F201" s="21">
        <v>91</v>
      </c>
      <c r="G201" s="101">
        <v>38886</v>
      </c>
      <c r="J201" t="s">
        <v>86</v>
      </c>
    </row>
    <row r="202" spans="1:10" ht="12" customHeight="1">
      <c r="A202" s="21" t="s">
        <v>19</v>
      </c>
      <c r="B202" s="105" t="s">
        <v>102</v>
      </c>
      <c r="C202" s="106">
        <v>6</v>
      </c>
      <c r="D202" s="106">
        <v>18</v>
      </c>
      <c r="E202" s="106">
        <v>2006</v>
      </c>
      <c r="F202" s="21">
        <v>85</v>
      </c>
      <c r="G202" s="101">
        <v>38886</v>
      </c>
      <c r="J202" t="s">
        <v>86</v>
      </c>
    </row>
    <row r="203" spans="1:10" ht="12" customHeight="1">
      <c r="A203" s="21" t="s">
        <v>19</v>
      </c>
      <c r="B203" s="105" t="s">
        <v>62</v>
      </c>
      <c r="C203" s="106">
        <v>6</v>
      </c>
      <c r="D203" s="106">
        <v>18</v>
      </c>
      <c r="E203" s="106">
        <v>2006</v>
      </c>
      <c r="F203" s="21">
        <v>104</v>
      </c>
      <c r="G203" s="101">
        <v>38886</v>
      </c>
      <c r="J203" t="s">
        <v>86</v>
      </c>
    </row>
    <row r="204" spans="1:10" ht="12" customHeight="1">
      <c r="A204" s="21" t="s">
        <v>19</v>
      </c>
      <c r="B204" s="105" t="s">
        <v>84</v>
      </c>
      <c r="C204" s="106">
        <v>6</v>
      </c>
      <c r="D204" s="106">
        <v>18</v>
      </c>
      <c r="E204" s="106">
        <v>2006</v>
      </c>
      <c r="F204" s="21">
        <v>107</v>
      </c>
      <c r="G204" s="101">
        <v>38886</v>
      </c>
      <c r="J204" t="s">
        <v>86</v>
      </c>
    </row>
    <row r="205" spans="1:10" ht="12" customHeight="1">
      <c r="A205" s="21" t="s">
        <v>19</v>
      </c>
      <c r="B205" s="105" t="s">
        <v>103</v>
      </c>
      <c r="C205" s="106">
        <v>6</v>
      </c>
      <c r="D205" s="106">
        <v>18</v>
      </c>
      <c r="E205" s="106">
        <v>2006</v>
      </c>
      <c r="F205" s="21">
        <v>90</v>
      </c>
      <c r="G205" s="101">
        <v>38886</v>
      </c>
      <c r="J205" t="s">
        <v>86</v>
      </c>
    </row>
    <row r="206" spans="1:7" ht="12" customHeight="1">
      <c r="A206" s="93" t="s">
        <v>19</v>
      </c>
      <c r="B206" s="95" t="s">
        <v>102</v>
      </c>
      <c r="C206" s="96">
        <v>6</v>
      </c>
      <c r="D206" s="96">
        <v>19</v>
      </c>
      <c r="E206" s="96">
        <v>2006</v>
      </c>
      <c r="F206" s="93">
        <v>86</v>
      </c>
      <c r="G206" s="94">
        <v>38887</v>
      </c>
    </row>
    <row r="207" spans="1:7" ht="12" customHeight="1">
      <c r="A207" s="93" t="s">
        <v>19</v>
      </c>
      <c r="B207" s="95" t="s">
        <v>62</v>
      </c>
      <c r="C207" s="96">
        <v>6</v>
      </c>
      <c r="D207" s="96">
        <v>19</v>
      </c>
      <c r="E207" s="96">
        <v>2006</v>
      </c>
      <c r="F207" s="93">
        <v>85</v>
      </c>
      <c r="G207" s="94">
        <v>38887</v>
      </c>
    </row>
    <row r="208" spans="1:7" ht="12" customHeight="1">
      <c r="A208" s="93" t="s">
        <v>19</v>
      </c>
      <c r="B208" s="95" t="s">
        <v>84</v>
      </c>
      <c r="C208" s="96">
        <v>6</v>
      </c>
      <c r="D208" s="96">
        <v>19</v>
      </c>
      <c r="E208" s="96">
        <v>2006</v>
      </c>
      <c r="F208" s="93">
        <v>86</v>
      </c>
      <c r="G208" s="94">
        <v>38887</v>
      </c>
    </row>
    <row r="209" spans="1:7" ht="12" customHeight="1">
      <c r="A209" s="93" t="s">
        <v>19</v>
      </c>
      <c r="B209" s="95" t="s">
        <v>103</v>
      </c>
      <c r="C209" s="96">
        <v>6</v>
      </c>
      <c r="D209" s="96">
        <v>19</v>
      </c>
      <c r="E209" s="96">
        <v>2006</v>
      </c>
      <c r="F209" s="93">
        <v>90</v>
      </c>
      <c r="G209" s="94">
        <v>38887</v>
      </c>
    </row>
    <row r="210" spans="1:7" ht="12" customHeight="1">
      <c r="A210" s="20" t="s">
        <v>19</v>
      </c>
      <c r="B210" s="80" t="s">
        <v>117</v>
      </c>
      <c r="C210" s="81">
        <v>6</v>
      </c>
      <c r="D210" s="81">
        <v>22</v>
      </c>
      <c r="E210" s="81">
        <v>2006</v>
      </c>
      <c r="F210" s="20">
        <v>86</v>
      </c>
      <c r="G210" s="77">
        <v>38890</v>
      </c>
    </row>
    <row r="211" spans="1:7" ht="12" customHeight="1">
      <c r="A211" s="20" t="s">
        <v>19</v>
      </c>
      <c r="B211" s="80" t="s">
        <v>101</v>
      </c>
      <c r="C211" s="81">
        <v>6</v>
      </c>
      <c r="D211" s="81">
        <v>22</v>
      </c>
      <c r="E211" s="81">
        <v>2006</v>
      </c>
      <c r="F211" s="20">
        <v>92</v>
      </c>
      <c r="G211" s="77">
        <v>38890</v>
      </c>
    </row>
    <row r="212" spans="1:7" ht="12" customHeight="1">
      <c r="A212" s="20" t="s">
        <v>19</v>
      </c>
      <c r="B212" s="80" t="s">
        <v>118</v>
      </c>
      <c r="C212" s="81">
        <v>6</v>
      </c>
      <c r="D212" s="81">
        <v>22</v>
      </c>
      <c r="E212" s="81">
        <v>2006</v>
      </c>
      <c r="F212" s="20">
        <v>88</v>
      </c>
      <c r="G212" s="77">
        <v>38890</v>
      </c>
    </row>
    <row r="213" spans="1:7" ht="12" customHeight="1">
      <c r="A213" s="20" t="s">
        <v>19</v>
      </c>
      <c r="B213" s="80" t="s">
        <v>47</v>
      </c>
      <c r="C213" s="81">
        <v>6</v>
      </c>
      <c r="D213" s="81">
        <v>22</v>
      </c>
      <c r="E213" s="81">
        <v>2006</v>
      </c>
      <c r="F213" s="20">
        <v>88</v>
      </c>
      <c r="G213" s="77">
        <v>38890</v>
      </c>
    </row>
    <row r="214" spans="1:7" ht="12" customHeight="1">
      <c r="A214" s="20" t="s">
        <v>19</v>
      </c>
      <c r="B214" s="80" t="s">
        <v>84</v>
      </c>
      <c r="C214" s="81">
        <v>6</v>
      </c>
      <c r="D214" s="81">
        <v>22</v>
      </c>
      <c r="E214" s="81">
        <v>2006</v>
      </c>
      <c r="F214" s="20">
        <v>90</v>
      </c>
      <c r="G214" s="77">
        <v>38890</v>
      </c>
    </row>
    <row r="215" spans="1:7" ht="12" customHeight="1">
      <c r="A215" s="93" t="s">
        <v>19</v>
      </c>
      <c r="B215" s="95" t="s">
        <v>60</v>
      </c>
      <c r="C215" s="96">
        <v>6</v>
      </c>
      <c r="D215" s="96">
        <v>29</v>
      </c>
      <c r="E215" s="96">
        <v>2006</v>
      </c>
      <c r="F215" s="93">
        <v>86</v>
      </c>
      <c r="G215" s="94">
        <v>38897</v>
      </c>
    </row>
    <row r="216" spans="1:10" ht="12" customHeight="1">
      <c r="A216" s="86" t="s">
        <v>19</v>
      </c>
      <c r="B216" s="91" t="s">
        <v>60</v>
      </c>
      <c r="C216" s="92">
        <v>7</v>
      </c>
      <c r="D216" s="92">
        <v>1</v>
      </c>
      <c r="E216" s="92">
        <v>2006</v>
      </c>
      <c r="F216" s="86">
        <v>85</v>
      </c>
      <c r="G216" s="87">
        <v>38899</v>
      </c>
      <c r="J216" t="s">
        <v>86</v>
      </c>
    </row>
    <row r="217" spans="1:10" ht="12" customHeight="1">
      <c r="A217" s="70" t="s">
        <v>19</v>
      </c>
      <c r="B217" s="72" t="s">
        <v>47</v>
      </c>
      <c r="C217" s="73">
        <v>7</v>
      </c>
      <c r="D217" s="73">
        <v>2</v>
      </c>
      <c r="E217" s="73">
        <v>2006</v>
      </c>
      <c r="F217" s="70">
        <v>87</v>
      </c>
      <c r="G217" s="71">
        <v>38900</v>
      </c>
      <c r="J217" t="s">
        <v>86</v>
      </c>
    </row>
    <row r="218" spans="1:10" ht="12" customHeight="1">
      <c r="A218" s="70" t="s">
        <v>19</v>
      </c>
      <c r="B218" s="72" t="s">
        <v>119</v>
      </c>
      <c r="C218" s="73">
        <v>7</v>
      </c>
      <c r="D218" s="73">
        <v>2</v>
      </c>
      <c r="E218" s="73">
        <v>2006</v>
      </c>
      <c r="F218" s="70">
        <v>89</v>
      </c>
      <c r="G218" s="71">
        <v>38900</v>
      </c>
      <c r="J218" t="s">
        <v>86</v>
      </c>
    </row>
    <row r="219" spans="1:7" ht="12" customHeight="1">
      <c r="A219" s="16" t="s">
        <v>19</v>
      </c>
      <c r="B219" s="75" t="s">
        <v>47</v>
      </c>
      <c r="C219" s="76">
        <v>7</v>
      </c>
      <c r="D219" s="76">
        <v>3</v>
      </c>
      <c r="E219" s="76">
        <v>2006</v>
      </c>
      <c r="F219" s="16">
        <v>88</v>
      </c>
      <c r="G219" s="74">
        <v>38901</v>
      </c>
    </row>
    <row r="220" spans="1:7" ht="12" customHeight="1">
      <c r="A220" s="16" t="s">
        <v>19</v>
      </c>
      <c r="B220" s="75" t="s">
        <v>100</v>
      </c>
      <c r="C220" s="76">
        <v>7</v>
      </c>
      <c r="D220" s="76">
        <v>11</v>
      </c>
      <c r="E220" s="76">
        <v>2006</v>
      </c>
      <c r="F220" s="16">
        <v>92</v>
      </c>
      <c r="G220" s="74">
        <v>38909</v>
      </c>
    </row>
    <row r="221" spans="1:7" ht="12" customHeight="1">
      <c r="A221" s="16" t="s">
        <v>19</v>
      </c>
      <c r="B221" s="75" t="s">
        <v>61</v>
      </c>
      <c r="C221" s="76">
        <v>7</v>
      </c>
      <c r="D221" s="76">
        <v>11</v>
      </c>
      <c r="E221" s="76">
        <v>2006</v>
      </c>
      <c r="F221" s="16">
        <v>88</v>
      </c>
      <c r="G221" s="74">
        <v>38909</v>
      </c>
    </row>
    <row r="222" spans="1:7" ht="12" customHeight="1">
      <c r="A222" s="16" t="s">
        <v>19</v>
      </c>
      <c r="B222" s="75" t="s">
        <v>62</v>
      </c>
      <c r="C222" s="76">
        <v>7</v>
      </c>
      <c r="D222" s="76">
        <v>11</v>
      </c>
      <c r="E222" s="76">
        <v>2006</v>
      </c>
      <c r="F222" s="16">
        <v>90</v>
      </c>
      <c r="G222" s="74">
        <v>38909</v>
      </c>
    </row>
    <row r="223" spans="1:7" ht="12" customHeight="1">
      <c r="A223" s="16" t="s">
        <v>19</v>
      </c>
      <c r="B223" s="75" t="s">
        <v>84</v>
      </c>
      <c r="C223" s="76">
        <v>7</v>
      </c>
      <c r="D223" s="76">
        <v>11</v>
      </c>
      <c r="E223" s="76">
        <v>2006</v>
      </c>
      <c r="F223" s="16">
        <v>99</v>
      </c>
      <c r="G223" s="74">
        <v>38909</v>
      </c>
    </row>
    <row r="224" spans="1:7" ht="12" customHeight="1">
      <c r="A224" s="16" t="s">
        <v>19</v>
      </c>
      <c r="B224" s="75" t="s">
        <v>117</v>
      </c>
      <c r="C224" s="76">
        <v>7</v>
      </c>
      <c r="D224" s="76">
        <v>17</v>
      </c>
      <c r="E224" s="76">
        <v>2006</v>
      </c>
      <c r="F224" s="16">
        <v>116</v>
      </c>
      <c r="G224" s="74">
        <v>38915</v>
      </c>
    </row>
    <row r="225" spans="1:7" ht="12" customHeight="1">
      <c r="A225" s="16" t="s">
        <v>19</v>
      </c>
      <c r="B225" s="75" t="s">
        <v>100</v>
      </c>
      <c r="C225" s="76">
        <v>7</v>
      </c>
      <c r="D225" s="76">
        <v>17</v>
      </c>
      <c r="E225" s="76">
        <v>2006</v>
      </c>
      <c r="F225" s="16">
        <v>92</v>
      </c>
      <c r="G225" s="74">
        <v>38915</v>
      </c>
    </row>
    <row r="226" spans="1:7" ht="12" customHeight="1">
      <c r="A226" s="16" t="s">
        <v>19</v>
      </c>
      <c r="B226" s="75" t="s">
        <v>101</v>
      </c>
      <c r="C226" s="76">
        <v>7</v>
      </c>
      <c r="D226" s="76">
        <v>17</v>
      </c>
      <c r="E226" s="76">
        <v>2006</v>
      </c>
      <c r="F226" s="16">
        <v>87</v>
      </c>
      <c r="G226" s="74">
        <v>38915</v>
      </c>
    </row>
    <row r="227" spans="1:7" ht="12" customHeight="1">
      <c r="A227" s="16" t="s">
        <v>19</v>
      </c>
      <c r="B227" s="75" t="s">
        <v>60</v>
      </c>
      <c r="C227" s="76">
        <v>7</v>
      </c>
      <c r="D227" s="76">
        <v>17</v>
      </c>
      <c r="E227" s="76">
        <v>2006</v>
      </c>
      <c r="F227" s="16">
        <v>93</v>
      </c>
      <c r="G227" s="74">
        <v>38915</v>
      </c>
    </row>
    <row r="228" spans="1:7" ht="12" customHeight="1">
      <c r="A228" s="16" t="s">
        <v>19</v>
      </c>
      <c r="B228" s="75" t="s">
        <v>118</v>
      </c>
      <c r="C228" s="76">
        <v>7</v>
      </c>
      <c r="D228" s="76">
        <v>17</v>
      </c>
      <c r="E228" s="76">
        <v>2006</v>
      </c>
      <c r="F228" s="16">
        <v>91</v>
      </c>
      <c r="G228" s="74">
        <v>38915</v>
      </c>
    </row>
    <row r="229" spans="1:7" ht="12" customHeight="1">
      <c r="A229" s="16" t="s">
        <v>19</v>
      </c>
      <c r="B229" s="75" t="s">
        <v>47</v>
      </c>
      <c r="C229" s="76">
        <v>7</v>
      </c>
      <c r="D229" s="76">
        <v>17</v>
      </c>
      <c r="E229" s="76">
        <v>2006</v>
      </c>
      <c r="F229" s="16">
        <v>94</v>
      </c>
      <c r="G229" s="74">
        <v>38915</v>
      </c>
    </row>
    <row r="230" spans="1:7" ht="12" customHeight="1">
      <c r="A230" s="16" t="s">
        <v>19</v>
      </c>
      <c r="B230" s="75" t="s">
        <v>122</v>
      </c>
      <c r="C230" s="76">
        <v>7</v>
      </c>
      <c r="D230" s="76">
        <v>17</v>
      </c>
      <c r="E230" s="76">
        <v>2006</v>
      </c>
      <c r="F230" s="16">
        <v>87</v>
      </c>
      <c r="G230" s="74">
        <v>38915</v>
      </c>
    </row>
    <row r="231" spans="1:7" ht="12" customHeight="1">
      <c r="A231" s="16" t="s">
        <v>19</v>
      </c>
      <c r="B231" s="75" t="s">
        <v>119</v>
      </c>
      <c r="C231" s="76">
        <v>7</v>
      </c>
      <c r="D231" s="76">
        <v>17</v>
      </c>
      <c r="E231" s="76">
        <v>2006</v>
      </c>
      <c r="F231" s="16">
        <v>92</v>
      </c>
      <c r="G231" s="74">
        <v>38915</v>
      </c>
    </row>
    <row r="232" spans="1:7" ht="12" customHeight="1">
      <c r="A232" s="16" t="s">
        <v>19</v>
      </c>
      <c r="B232" s="75" t="s">
        <v>103</v>
      </c>
      <c r="C232" s="76">
        <v>7</v>
      </c>
      <c r="D232" s="76">
        <v>17</v>
      </c>
      <c r="E232" s="76">
        <v>2006</v>
      </c>
      <c r="F232" s="16">
        <v>86</v>
      </c>
      <c r="G232" s="74">
        <v>38915</v>
      </c>
    </row>
    <row r="233" spans="1:7" ht="12" customHeight="1">
      <c r="A233" s="16" t="s">
        <v>19</v>
      </c>
      <c r="B233" s="75" t="s">
        <v>117</v>
      </c>
      <c r="C233" s="76">
        <v>7</v>
      </c>
      <c r="D233" s="76">
        <v>18</v>
      </c>
      <c r="E233" s="76">
        <v>2006</v>
      </c>
      <c r="F233" s="16">
        <v>112</v>
      </c>
      <c r="G233" s="74">
        <v>38916</v>
      </c>
    </row>
    <row r="234" spans="1:7" ht="12" customHeight="1">
      <c r="A234" s="16" t="s">
        <v>19</v>
      </c>
      <c r="B234" s="75" t="s">
        <v>100</v>
      </c>
      <c r="C234" s="76">
        <v>7</v>
      </c>
      <c r="D234" s="76">
        <v>18</v>
      </c>
      <c r="E234" s="76">
        <v>2006</v>
      </c>
      <c r="F234" s="16">
        <v>93</v>
      </c>
      <c r="G234" s="74">
        <v>38916</v>
      </c>
    </row>
    <row r="235" spans="1:7" ht="12" customHeight="1">
      <c r="A235" s="16" t="s">
        <v>19</v>
      </c>
      <c r="B235" s="75" t="s">
        <v>101</v>
      </c>
      <c r="C235" s="76">
        <v>7</v>
      </c>
      <c r="D235" s="76">
        <v>18</v>
      </c>
      <c r="E235" s="76">
        <v>2006</v>
      </c>
      <c r="F235" s="16">
        <v>90</v>
      </c>
      <c r="G235" s="74">
        <v>38916</v>
      </c>
    </row>
    <row r="236" spans="1:7" ht="12" customHeight="1">
      <c r="A236" s="16" t="s">
        <v>19</v>
      </c>
      <c r="B236" s="75" t="s">
        <v>60</v>
      </c>
      <c r="C236" s="76">
        <v>7</v>
      </c>
      <c r="D236" s="76">
        <v>18</v>
      </c>
      <c r="E236" s="76">
        <v>2006</v>
      </c>
      <c r="F236" s="16">
        <v>99</v>
      </c>
      <c r="G236" s="74">
        <v>38916</v>
      </c>
    </row>
    <row r="237" spans="1:7" ht="12" customHeight="1">
      <c r="A237" s="16" t="s">
        <v>19</v>
      </c>
      <c r="B237" s="75" t="s">
        <v>118</v>
      </c>
      <c r="C237" s="76">
        <v>7</v>
      </c>
      <c r="D237" s="76">
        <v>18</v>
      </c>
      <c r="E237" s="76">
        <v>2006</v>
      </c>
      <c r="F237" s="16">
        <v>89</v>
      </c>
      <c r="G237" s="74">
        <v>38916</v>
      </c>
    </row>
    <row r="238" spans="1:7" ht="12" customHeight="1">
      <c r="A238" s="16" t="s">
        <v>19</v>
      </c>
      <c r="B238" s="75" t="s">
        <v>47</v>
      </c>
      <c r="C238" s="76">
        <v>7</v>
      </c>
      <c r="D238" s="76">
        <v>18</v>
      </c>
      <c r="E238" s="76">
        <v>2006</v>
      </c>
      <c r="F238" s="16">
        <v>100</v>
      </c>
      <c r="G238" s="74">
        <v>38916</v>
      </c>
    </row>
    <row r="239" spans="1:7" ht="12" customHeight="1">
      <c r="A239" s="16" t="s">
        <v>19</v>
      </c>
      <c r="B239" s="75" t="s">
        <v>61</v>
      </c>
      <c r="C239" s="76">
        <v>7</v>
      </c>
      <c r="D239" s="76">
        <v>18</v>
      </c>
      <c r="E239" s="76">
        <v>2006</v>
      </c>
      <c r="F239" s="16">
        <v>87</v>
      </c>
      <c r="G239" s="74">
        <v>38916</v>
      </c>
    </row>
    <row r="240" spans="1:7" ht="12" customHeight="1">
      <c r="A240" s="16" t="s">
        <v>19</v>
      </c>
      <c r="B240" s="75" t="s">
        <v>122</v>
      </c>
      <c r="C240" s="76">
        <v>7</v>
      </c>
      <c r="D240" s="76">
        <v>18</v>
      </c>
      <c r="E240" s="76">
        <v>2006</v>
      </c>
      <c r="F240" s="16">
        <v>97</v>
      </c>
      <c r="G240" s="74">
        <v>38916</v>
      </c>
    </row>
    <row r="241" spans="1:7" ht="12" customHeight="1">
      <c r="A241" s="16" t="s">
        <v>19</v>
      </c>
      <c r="B241" s="75" t="s">
        <v>119</v>
      </c>
      <c r="C241" s="76">
        <v>7</v>
      </c>
      <c r="D241" s="76">
        <v>18</v>
      </c>
      <c r="E241" s="76">
        <v>2006</v>
      </c>
      <c r="F241" s="16">
        <v>102</v>
      </c>
      <c r="G241" s="74">
        <v>38916</v>
      </c>
    </row>
    <row r="242" spans="1:7" ht="12" customHeight="1">
      <c r="A242" s="16" t="s">
        <v>19</v>
      </c>
      <c r="B242" s="75" t="s">
        <v>132</v>
      </c>
      <c r="C242" s="76">
        <v>7</v>
      </c>
      <c r="D242" s="76">
        <v>18</v>
      </c>
      <c r="E242" s="76">
        <v>2006</v>
      </c>
      <c r="F242" s="16">
        <v>94</v>
      </c>
      <c r="G242" s="74">
        <v>38916</v>
      </c>
    </row>
    <row r="243" spans="1:7" ht="12" customHeight="1">
      <c r="A243" s="16" t="s">
        <v>19</v>
      </c>
      <c r="B243" s="75" t="s">
        <v>62</v>
      </c>
      <c r="C243" s="76">
        <v>7</v>
      </c>
      <c r="D243" s="76">
        <v>18</v>
      </c>
      <c r="E243" s="76">
        <v>2006</v>
      </c>
      <c r="F243" s="16">
        <v>85</v>
      </c>
      <c r="G243" s="74">
        <v>38916</v>
      </c>
    </row>
    <row r="244" spans="1:7" ht="12" customHeight="1">
      <c r="A244" s="16" t="s">
        <v>19</v>
      </c>
      <c r="B244" s="75" t="s">
        <v>84</v>
      </c>
      <c r="C244" s="76">
        <v>7</v>
      </c>
      <c r="D244" s="76">
        <v>18</v>
      </c>
      <c r="E244" s="76">
        <v>2006</v>
      </c>
      <c r="F244" s="16">
        <v>94</v>
      </c>
      <c r="G244" s="74">
        <v>38916</v>
      </c>
    </row>
    <row r="245" spans="1:7" ht="12" customHeight="1">
      <c r="A245" s="16" t="s">
        <v>19</v>
      </c>
      <c r="B245" s="75" t="s">
        <v>103</v>
      </c>
      <c r="C245" s="76">
        <v>7</v>
      </c>
      <c r="D245" s="76">
        <v>18</v>
      </c>
      <c r="E245" s="76">
        <v>2006</v>
      </c>
      <c r="F245" s="16">
        <v>93</v>
      </c>
      <c r="G245" s="74">
        <v>38916</v>
      </c>
    </row>
    <row r="246" spans="1:7" ht="12" customHeight="1">
      <c r="A246" s="16" t="s">
        <v>19</v>
      </c>
      <c r="B246" s="75" t="s">
        <v>60</v>
      </c>
      <c r="C246" s="76">
        <v>7</v>
      </c>
      <c r="D246" s="76">
        <v>19</v>
      </c>
      <c r="E246" s="76">
        <v>2006</v>
      </c>
      <c r="F246" s="16">
        <v>90</v>
      </c>
      <c r="G246" s="74">
        <v>38917</v>
      </c>
    </row>
    <row r="247" spans="1:7" ht="12" customHeight="1">
      <c r="A247" s="16" t="s">
        <v>19</v>
      </c>
      <c r="B247" s="75" t="s">
        <v>60</v>
      </c>
      <c r="C247" s="76">
        <v>7</v>
      </c>
      <c r="D247" s="76">
        <v>26</v>
      </c>
      <c r="E247" s="76">
        <v>2006</v>
      </c>
      <c r="F247" s="16">
        <v>86</v>
      </c>
      <c r="G247" s="74">
        <v>38924</v>
      </c>
    </row>
    <row r="248" spans="1:7" ht="12" customHeight="1">
      <c r="A248" s="16" t="s">
        <v>19</v>
      </c>
      <c r="B248" s="75" t="s">
        <v>61</v>
      </c>
      <c r="C248" s="76">
        <v>7</v>
      </c>
      <c r="D248" s="76">
        <v>26</v>
      </c>
      <c r="E248" s="76">
        <v>2006</v>
      </c>
      <c r="F248" s="16">
        <v>85</v>
      </c>
      <c r="G248" s="74">
        <v>38924</v>
      </c>
    </row>
    <row r="249" spans="1:7" ht="12" customHeight="1">
      <c r="A249" s="16" t="s">
        <v>19</v>
      </c>
      <c r="B249" s="75" t="s">
        <v>117</v>
      </c>
      <c r="C249" s="76">
        <v>8</v>
      </c>
      <c r="D249" s="76">
        <v>1</v>
      </c>
      <c r="E249" s="76">
        <v>2006</v>
      </c>
      <c r="F249" s="16">
        <v>94</v>
      </c>
      <c r="G249" s="74">
        <v>38930</v>
      </c>
    </row>
    <row r="250" spans="1:7" ht="12" customHeight="1">
      <c r="A250" s="16" t="s">
        <v>19</v>
      </c>
      <c r="B250" s="75" t="s">
        <v>100</v>
      </c>
      <c r="C250" s="76">
        <v>8</v>
      </c>
      <c r="D250" s="76">
        <v>1</v>
      </c>
      <c r="E250" s="76">
        <v>2006</v>
      </c>
      <c r="F250" s="16">
        <v>87</v>
      </c>
      <c r="G250" s="74">
        <v>38930</v>
      </c>
    </row>
    <row r="251" spans="1:7" ht="12" customHeight="1">
      <c r="A251" s="16" t="s">
        <v>19</v>
      </c>
      <c r="B251" s="75" t="s">
        <v>47</v>
      </c>
      <c r="C251" s="76">
        <v>8</v>
      </c>
      <c r="D251" s="76">
        <v>1</v>
      </c>
      <c r="E251" s="76">
        <v>2006</v>
      </c>
      <c r="F251" s="16">
        <v>90</v>
      </c>
      <c r="G251" s="74">
        <v>38930</v>
      </c>
    </row>
    <row r="252" spans="1:7" ht="12" customHeight="1">
      <c r="A252" s="16" t="s">
        <v>19</v>
      </c>
      <c r="B252" s="75" t="s">
        <v>117</v>
      </c>
      <c r="C252" s="76">
        <v>8</v>
      </c>
      <c r="D252" s="76">
        <v>2</v>
      </c>
      <c r="E252" s="76">
        <v>2006</v>
      </c>
      <c r="F252" s="16">
        <v>86</v>
      </c>
      <c r="G252" s="74">
        <v>38931</v>
      </c>
    </row>
    <row r="253" spans="1:7" ht="12" customHeight="1">
      <c r="A253" s="16" t="s">
        <v>19</v>
      </c>
      <c r="B253" s="75" t="s">
        <v>100</v>
      </c>
      <c r="C253" s="76">
        <v>8</v>
      </c>
      <c r="D253" s="76">
        <v>2</v>
      </c>
      <c r="E253" s="76">
        <v>2006</v>
      </c>
      <c r="F253" s="16">
        <v>86</v>
      </c>
      <c r="G253" s="74">
        <v>38931</v>
      </c>
    </row>
    <row r="254" spans="1:7" ht="12" customHeight="1">
      <c r="A254" s="16" t="s">
        <v>19</v>
      </c>
      <c r="B254" s="75" t="s">
        <v>60</v>
      </c>
      <c r="C254" s="76">
        <v>8</v>
      </c>
      <c r="D254" s="76">
        <v>2</v>
      </c>
      <c r="E254" s="76">
        <v>2006</v>
      </c>
      <c r="F254" s="16">
        <v>90</v>
      </c>
      <c r="G254" s="74">
        <v>38931</v>
      </c>
    </row>
    <row r="255" spans="1:7" ht="12" customHeight="1">
      <c r="A255" s="16" t="s">
        <v>19</v>
      </c>
      <c r="B255" s="75" t="s">
        <v>47</v>
      </c>
      <c r="C255" s="76">
        <v>8</v>
      </c>
      <c r="D255" s="76">
        <v>2</v>
      </c>
      <c r="E255" s="76">
        <v>2006</v>
      </c>
      <c r="F255" s="16">
        <v>92</v>
      </c>
      <c r="G255" s="74">
        <v>38931</v>
      </c>
    </row>
    <row r="256" spans="1:7" ht="12" customHeight="1">
      <c r="A256" s="16" t="s">
        <v>19</v>
      </c>
      <c r="B256" s="75" t="s">
        <v>119</v>
      </c>
      <c r="C256" s="76">
        <v>8</v>
      </c>
      <c r="D256" s="76">
        <v>2</v>
      </c>
      <c r="E256" s="76">
        <v>2006</v>
      </c>
      <c r="F256" s="16">
        <v>88</v>
      </c>
      <c r="G256" s="74">
        <v>38931</v>
      </c>
    </row>
    <row r="257" spans="1:7" ht="12" customHeight="1">
      <c r="A257" s="16" t="s">
        <v>19</v>
      </c>
      <c r="B257" s="75" t="s">
        <v>117</v>
      </c>
      <c r="C257" s="76">
        <v>8</v>
      </c>
      <c r="D257" s="76">
        <v>3</v>
      </c>
      <c r="E257" s="76">
        <v>2006</v>
      </c>
      <c r="F257" s="16">
        <v>87</v>
      </c>
      <c r="G257" s="74">
        <v>38932</v>
      </c>
    </row>
    <row r="258" spans="1:7" ht="12" customHeight="1">
      <c r="A258" s="16" t="s">
        <v>19</v>
      </c>
      <c r="B258" s="75" t="s">
        <v>47</v>
      </c>
      <c r="C258" s="76">
        <v>8</v>
      </c>
      <c r="D258" s="76">
        <v>3</v>
      </c>
      <c r="E258" s="76">
        <v>2006</v>
      </c>
      <c r="F258" s="16">
        <v>88</v>
      </c>
      <c r="G258" s="74">
        <v>38932</v>
      </c>
    </row>
    <row r="259" spans="1:10" ht="12" customHeight="1">
      <c r="A259" s="93" t="s">
        <v>19</v>
      </c>
      <c r="B259" s="95" t="s">
        <v>119</v>
      </c>
      <c r="C259" s="96">
        <v>8</v>
      </c>
      <c r="D259" s="96">
        <v>5</v>
      </c>
      <c r="E259" s="96">
        <v>2006</v>
      </c>
      <c r="F259" s="93">
        <v>86</v>
      </c>
      <c r="G259" s="94">
        <v>38934</v>
      </c>
      <c r="J259" t="s">
        <v>86</v>
      </c>
    </row>
    <row r="260" spans="1:7" ht="12" customHeight="1">
      <c r="A260" s="125"/>
      <c r="B260" s="126"/>
      <c r="C260" s="127"/>
      <c r="D260" s="127"/>
      <c r="E260" s="127"/>
      <c r="F260" s="125"/>
      <c r="G260" s="128"/>
    </row>
    <row r="261" spans="1:10" ht="12" customHeight="1">
      <c r="A261" s="86" t="s">
        <v>26</v>
      </c>
      <c r="B261" s="86" t="s">
        <v>87</v>
      </c>
      <c r="C261" s="86">
        <v>6</v>
      </c>
      <c r="D261" s="86">
        <v>17</v>
      </c>
      <c r="E261" s="86">
        <v>2006</v>
      </c>
      <c r="F261" s="86">
        <v>92</v>
      </c>
      <c r="G261" s="87">
        <v>38885</v>
      </c>
      <c r="J261" t="s">
        <v>86</v>
      </c>
    </row>
    <row r="262" spans="1:10" ht="12" customHeight="1">
      <c r="A262" s="21" t="s">
        <v>26</v>
      </c>
      <c r="B262" s="21" t="s">
        <v>104</v>
      </c>
      <c r="C262" s="21">
        <v>6</v>
      </c>
      <c r="D262" s="21">
        <v>18</v>
      </c>
      <c r="E262" s="21">
        <v>2006</v>
      </c>
      <c r="F262" s="21">
        <v>90</v>
      </c>
      <c r="G262" s="101">
        <v>38886</v>
      </c>
      <c r="J262" t="s">
        <v>86</v>
      </c>
    </row>
    <row r="263" spans="1:10" ht="12" customHeight="1">
      <c r="A263" s="21" t="s">
        <v>26</v>
      </c>
      <c r="B263" s="21" t="s">
        <v>105</v>
      </c>
      <c r="C263" s="21">
        <v>6</v>
      </c>
      <c r="D263" s="21">
        <v>18</v>
      </c>
      <c r="E263" s="21">
        <v>2006</v>
      </c>
      <c r="F263" s="21">
        <v>99</v>
      </c>
      <c r="G263" s="101">
        <v>38886</v>
      </c>
      <c r="J263" t="s">
        <v>86</v>
      </c>
    </row>
    <row r="264" spans="1:10" ht="12" customHeight="1">
      <c r="A264" s="21" t="s">
        <v>26</v>
      </c>
      <c r="B264" s="21" t="s">
        <v>87</v>
      </c>
      <c r="C264" s="21">
        <v>6</v>
      </c>
      <c r="D264" s="21">
        <v>18</v>
      </c>
      <c r="E264" s="21">
        <v>2006</v>
      </c>
      <c r="F264" s="21">
        <v>113</v>
      </c>
      <c r="G264" s="101">
        <v>38886</v>
      </c>
      <c r="J264" t="s">
        <v>86</v>
      </c>
    </row>
    <row r="265" spans="1:10" ht="12" customHeight="1">
      <c r="A265" s="21" t="s">
        <v>26</v>
      </c>
      <c r="B265" s="21" t="s">
        <v>106</v>
      </c>
      <c r="C265" s="21">
        <v>6</v>
      </c>
      <c r="D265" s="21">
        <v>18</v>
      </c>
      <c r="E265" s="21">
        <v>2006</v>
      </c>
      <c r="F265" s="21">
        <v>112</v>
      </c>
      <c r="G265" s="101">
        <v>38886</v>
      </c>
      <c r="J265" t="s">
        <v>86</v>
      </c>
    </row>
    <row r="266" spans="1:7" ht="12" customHeight="1">
      <c r="A266" s="93" t="s">
        <v>26</v>
      </c>
      <c r="B266" s="93" t="s">
        <v>114</v>
      </c>
      <c r="C266" s="93">
        <v>6</v>
      </c>
      <c r="D266" s="93">
        <v>19</v>
      </c>
      <c r="E266" s="93">
        <v>2006</v>
      </c>
      <c r="F266" s="93">
        <v>94</v>
      </c>
      <c r="G266" s="94">
        <v>38887</v>
      </c>
    </row>
    <row r="267" spans="1:7" ht="12" customHeight="1">
      <c r="A267" s="93" t="s">
        <v>26</v>
      </c>
      <c r="B267" s="93" t="s">
        <v>87</v>
      </c>
      <c r="C267" s="93">
        <v>6</v>
      </c>
      <c r="D267" s="93">
        <v>19</v>
      </c>
      <c r="E267" s="93">
        <v>2006</v>
      </c>
      <c r="F267" s="93">
        <v>85</v>
      </c>
      <c r="G267" s="94">
        <v>38887</v>
      </c>
    </row>
    <row r="268" spans="1:7" ht="12" customHeight="1">
      <c r="A268" s="93" t="s">
        <v>26</v>
      </c>
      <c r="B268" s="93" t="s">
        <v>106</v>
      </c>
      <c r="C268" s="93">
        <v>6</v>
      </c>
      <c r="D268" s="93">
        <v>19</v>
      </c>
      <c r="E268" s="93">
        <v>2006</v>
      </c>
      <c r="F268" s="93">
        <v>87</v>
      </c>
      <c r="G268" s="94">
        <v>38887</v>
      </c>
    </row>
    <row r="269" spans="1:7" ht="12" customHeight="1">
      <c r="A269" s="16" t="s">
        <v>26</v>
      </c>
      <c r="B269" s="16" t="s">
        <v>123</v>
      </c>
      <c r="C269" s="16">
        <v>7</v>
      </c>
      <c r="D269" s="16">
        <v>17</v>
      </c>
      <c r="E269" s="16">
        <v>2006</v>
      </c>
      <c r="F269" s="16">
        <v>93</v>
      </c>
      <c r="G269" s="74">
        <v>38915</v>
      </c>
    </row>
    <row r="270" spans="1:7" ht="12" customHeight="1">
      <c r="A270" s="16" t="s">
        <v>26</v>
      </c>
      <c r="B270" s="16" t="s">
        <v>104</v>
      </c>
      <c r="C270" s="16">
        <v>7</v>
      </c>
      <c r="D270" s="16">
        <v>17</v>
      </c>
      <c r="E270" s="16">
        <v>2006</v>
      </c>
      <c r="F270" s="16">
        <v>89</v>
      </c>
      <c r="G270" s="74">
        <v>38915</v>
      </c>
    </row>
    <row r="271" spans="1:7" ht="12" customHeight="1">
      <c r="A271" s="16" t="s">
        <v>26</v>
      </c>
      <c r="B271" s="16" t="s">
        <v>124</v>
      </c>
      <c r="C271" s="16">
        <v>7</v>
      </c>
      <c r="D271" s="16">
        <v>17</v>
      </c>
      <c r="E271" s="16">
        <v>2006</v>
      </c>
      <c r="F271" s="16">
        <v>90</v>
      </c>
      <c r="G271" s="74">
        <v>38915</v>
      </c>
    </row>
    <row r="272" spans="1:7" ht="12" customHeight="1">
      <c r="A272" s="16" t="s">
        <v>26</v>
      </c>
      <c r="B272" s="16" t="s">
        <v>125</v>
      </c>
      <c r="C272" s="16">
        <v>7</v>
      </c>
      <c r="D272" s="16">
        <v>17</v>
      </c>
      <c r="E272" s="16">
        <v>2006</v>
      </c>
      <c r="F272" s="16">
        <v>86</v>
      </c>
      <c r="G272" s="74">
        <v>38915</v>
      </c>
    </row>
    <row r="273" spans="1:7" ht="12" customHeight="1">
      <c r="A273" s="16" t="s">
        <v>26</v>
      </c>
      <c r="B273" s="16" t="s">
        <v>126</v>
      </c>
      <c r="C273" s="16">
        <v>7</v>
      </c>
      <c r="D273" s="16">
        <v>17</v>
      </c>
      <c r="E273" s="16">
        <v>2006</v>
      </c>
      <c r="F273" s="16">
        <v>101</v>
      </c>
      <c r="G273" s="74">
        <v>38915</v>
      </c>
    </row>
    <row r="274" spans="1:7" ht="12" customHeight="1">
      <c r="A274" s="16" t="s">
        <v>26</v>
      </c>
      <c r="B274" s="16" t="s">
        <v>87</v>
      </c>
      <c r="C274" s="16">
        <v>7</v>
      </c>
      <c r="D274" s="16">
        <v>17</v>
      </c>
      <c r="E274" s="16">
        <v>2006</v>
      </c>
      <c r="F274" s="16">
        <v>98</v>
      </c>
      <c r="G274" s="74">
        <v>38915</v>
      </c>
    </row>
    <row r="275" spans="1:7" ht="12" customHeight="1">
      <c r="A275" s="16" t="s">
        <v>26</v>
      </c>
      <c r="B275" s="16" t="s">
        <v>123</v>
      </c>
      <c r="C275" s="16">
        <v>7</v>
      </c>
      <c r="D275" s="16">
        <v>18</v>
      </c>
      <c r="E275" s="16">
        <v>2006</v>
      </c>
      <c r="F275" s="16">
        <v>107</v>
      </c>
      <c r="G275" s="74">
        <v>38916</v>
      </c>
    </row>
    <row r="276" spans="1:7" ht="12" customHeight="1">
      <c r="A276" s="16" t="s">
        <v>26</v>
      </c>
      <c r="B276" s="16" t="s">
        <v>104</v>
      </c>
      <c r="C276" s="16">
        <v>7</v>
      </c>
      <c r="D276" s="16">
        <v>18</v>
      </c>
      <c r="E276" s="16">
        <v>2006</v>
      </c>
      <c r="F276" s="16">
        <v>95</v>
      </c>
      <c r="G276" s="74">
        <v>38916</v>
      </c>
    </row>
    <row r="277" spans="1:7" ht="12" customHeight="1">
      <c r="A277" s="16" t="s">
        <v>26</v>
      </c>
      <c r="B277" s="16" t="s">
        <v>124</v>
      </c>
      <c r="C277" s="16">
        <v>7</v>
      </c>
      <c r="D277" s="16">
        <v>18</v>
      </c>
      <c r="E277" s="16">
        <v>2006</v>
      </c>
      <c r="F277" s="16">
        <v>116</v>
      </c>
      <c r="G277" s="74">
        <v>38916</v>
      </c>
    </row>
    <row r="278" spans="1:7" ht="12" customHeight="1">
      <c r="A278" s="16" t="s">
        <v>26</v>
      </c>
      <c r="B278" s="16" t="s">
        <v>125</v>
      </c>
      <c r="C278" s="16">
        <v>7</v>
      </c>
      <c r="D278" s="16">
        <v>18</v>
      </c>
      <c r="E278" s="16">
        <v>2006</v>
      </c>
      <c r="F278" s="16">
        <v>89</v>
      </c>
      <c r="G278" s="74">
        <v>38916</v>
      </c>
    </row>
    <row r="279" spans="1:7" ht="12" customHeight="1">
      <c r="A279" s="16" t="s">
        <v>26</v>
      </c>
      <c r="B279" s="16" t="s">
        <v>126</v>
      </c>
      <c r="C279" s="16">
        <v>7</v>
      </c>
      <c r="D279" s="16">
        <v>18</v>
      </c>
      <c r="E279" s="16">
        <v>2006</v>
      </c>
      <c r="F279" s="16">
        <v>130</v>
      </c>
      <c r="G279" s="74">
        <v>38916</v>
      </c>
    </row>
    <row r="280" spans="1:7" ht="12" customHeight="1">
      <c r="A280" s="16" t="s">
        <v>26</v>
      </c>
      <c r="B280" s="16" t="s">
        <v>87</v>
      </c>
      <c r="C280" s="16">
        <v>7</v>
      </c>
      <c r="D280" s="16">
        <v>18</v>
      </c>
      <c r="E280" s="16">
        <v>2006</v>
      </c>
      <c r="F280" s="16">
        <v>96</v>
      </c>
      <c r="G280" s="74">
        <v>38916</v>
      </c>
    </row>
    <row r="281" spans="1:7" ht="12" customHeight="1">
      <c r="A281" s="116"/>
      <c r="B281" s="116"/>
      <c r="C281" s="116"/>
      <c r="D281" s="116"/>
      <c r="E281" s="116"/>
      <c r="F281" s="116"/>
      <c r="G281" s="117"/>
    </row>
    <row r="282" spans="1:7" ht="12" customHeight="1">
      <c r="A282" s="177" t="s">
        <v>18</v>
      </c>
      <c r="B282" s="177" t="s">
        <v>48</v>
      </c>
      <c r="C282" s="177">
        <v>5</v>
      </c>
      <c r="D282" s="177">
        <v>29</v>
      </c>
      <c r="E282" s="177">
        <v>2006</v>
      </c>
      <c r="F282" s="177">
        <v>88</v>
      </c>
      <c r="G282" s="178">
        <v>38866</v>
      </c>
    </row>
    <row r="283" spans="1:7" ht="12" customHeight="1">
      <c r="A283" s="177" t="s">
        <v>18</v>
      </c>
      <c r="B283" s="177" t="s">
        <v>63</v>
      </c>
      <c r="C283" s="177">
        <v>5</v>
      </c>
      <c r="D283" s="177">
        <v>30</v>
      </c>
      <c r="E283" s="177">
        <v>2006</v>
      </c>
      <c r="F283" s="177">
        <v>89</v>
      </c>
      <c r="G283" s="178">
        <v>38867</v>
      </c>
    </row>
    <row r="284" spans="1:7" ht="12" customHeight="1">
      <c r="A284" s="177" t="s">
        <v>18</v>
      </c>
      <c r="B284" s="177" t="s">
        <v>48</v>
      </c>
      <c r="C284" s="177">
        <v>5</v>
      </c>
      <c r="D284" s="177">
        <v>30</v>
      </c>
      <c r="E284" s="177">
        <v>2006</v>
      </c>
      <c r="F284" s="177">
        <v>87</v>
      </c>
      <c r="G284" s="178">
        <v>38867</v>
      </c>
    </row>
    <row r="285" spans="1:7" ht="12" customHeight="1">
      <c r="A285" s="177" t="s">
        <v>18</v>
      </c>
      <c r="B285" s="177" t="s">
        <v>64</v>
      </c>
      <c r="C285" s="177">
        <v>5</v>
      </c>
      <c r="D285" s="177">
        <v>30</v>
      </c>
      <c r="E285" s="177">
        <v>2006</v>
      </c>
      <c r="F285" s="177">
        <v>99</v>
      </c>
      <c r="G285" s="178">
        <v>38867</v>
      </c>
    </row>
    <row r="286" spans="1:7" ht="12" customHeight="1">
      <c r="A286" s="177" t="s">
        <v>18</v>
      </c>
      <c r="B286" s="177" t="s">
        <v>65</v>
      </c>
      <c r="C286" s="177">
        <v>5</v>
      </c>
      <c r="D286" s="177">
        <v>30</v>
      </c>
      <c r="E286" s="177">
        <v>2006</v>
      </c>
      <c r="F286" s="177">
        <v>96</v>
      </c>
      <c r="G286" s="178">
        <v>38867</v>
      </c>
    </row>
    <row r="287" spans="1:7" ht="12" customHeight="1">
      <c r="A287" s="177" t="s">
        <v>18</v>
      </c>
      <c r="B287" s="177" t="s">
        <v>66</v>
      </c>
      <c r="C287" s="177">
        <v>5</v>
      </c>
      <c r="D287" s="177">
        <v>30</v>
      </c>
      <c r="E287" s="177">
        <v>2006</v>
      </c>
      <c r="F287" s="177">
        <v>88</v>
      </c>
      <c r="G287" s="178">
        <v>38867</v>
      </c>
    </row>
    <row r="288" spans="1:7" ht="12" customHeight="1">
      <c r="A288" s="177" t="s">
        <v>18</v>
      </c>
      <c r="B288" s="177" t="s">
        <v>67</v>
      </c>
      <c r="C288" s="177">
        <v>5</v>
      </c>
      <c r="D288" s="177">
        <v>30</v>
      </c>
      <c r="E288" s="177">
        <v>2006</v>
      </c>
      <c r="F288" s="177">
        <v>100</v>
      </c>
      <c r="G288" s="178">
        <v>38867</v>
      </c>
    </row>
    <row r="289" spans="1:7" ht="12" customHeight="1">
      <c r="A289" s="177" t="s">
        <v>18</v>
      </c>
      <c r="B289" s="177" t="s">
        <v>68</v>
      </c>
      <c r="C289" s="177">
        <v>5</v>
      </c>
      <c r="D289" s="177">
        <v>30</v>
      </c>
      <c r="E289" s="177">
        <v>2006</v>
      </c>
      <c r="F289" s="177">
        <v>87</v>
      </c>
      <c r="G289" s="178">
        <v>38867</v>
      </c>
    </row>
    <row r="290" spans="1:7" ht="12" customHeight="1">
      <c r="A290" s="177" t="s">
        <v>18</v>
      </c>
      <c r="B290" s="177" t="s">
        <v>69</v>
      </c>
      <c r="C290" s="177">
        <v>5</v>
      </c>
      <c r="D290" s="177">
        <v>30</v>
      </c>
      <c r="E290" s="177">
        <v>2006</v>
      </c>
      <c r="F290" s="177">
        <v>87</v>
      </c>
      <c r="G290" s="178">
        <v>38867</v>
      </c>
    </row>
    <row r="291" spans="1:7" ht="12" customHeight="1">
      <c r="A291" s="177" t="s">
        <v>18</v>
      </c>
      <c r="B291" s="177" t="s">
        <v>70</v>
      </c>
      <c r="C291" s="177">
        <v>5</v>
      </c>
      <c r="D291" s="177">
        <v>30</v>
      </c>
      <c r="E291" s="177">
        <v>2006</v>
      </c>
      <c r="F291" s="177">
        <v>85</v>
      </c>
      <c r="G291" s="178">
        <v>38867</v>
      </c>
    </row>
    <row r="292" spans="1:7" ht="12" customHeight="1">
      <c r="A292" s="177" t="s">
        <v>18</v>
      </c>
      <c r="B292" s="177" t="s">
        <v>63</v>
      </c>
      <c r="C292" s="177">
        <v>5</v>
      </c>
      <c r="D292" s="177">
        <v>31</v>
      </c>
      <c r="E292" s="177">
        <v>2006</v>
      </c>
      <c r="F292" s="177">
        <v>92</v>
      </c>
      <c r="G292" s="178">
        <v>38868</v>
      </c>
    </row>
    <row r="293" spans="1:7" ht="12" customHeight="1">
      <c r="A293" s="177" t="s">
        <v>18</v>
      </c>
      <c r="B293" s="177" t="s">
        <v>65</v>
      </c>
      <c r="C293" s="177">
        <v>5</v>
      </c>
      <c r="D293" s="177">
        <v>31</v>
      </c>
      <c r="E293" s="177">
        <v>2006</v>
      </c>
      <c r="F293" s="177">
        <v>87</v>
      </c>
      <c r="G293" s="178">
        <v>38868</v>
      </c>
    </row>
    <row r="294" spans="1:7" ht="12" customHeight="1">
      <c r="A294" s="177" t="s">
        <v>18</v>
      </c>
      <c r="B294" s="177" t="s">
        <v>48</v>
      </c>
      <c r="C294" s="177">
        <v>6</v>
      </c>
      <c r="D294" s="177">
        <v>1</v>
      </c>
      <c r="E294" s="177">
        <v>2006</v>
      </c>
      <c r="F294" s="177">
        <v>93</v>
      </c>
      <c r="G294" s="178">
        <v>38869</v>
      </c>
    </row>
    <row r="295" spans="1:7" ht="12" customHeight="1">
      <c r="A295" s="177" t="s">
        <v>18</v>
      </c>
      <c r="B295" s="177" t="s">
        <v>69</v>
      </c>
      <c r="C295" s="177">
        <v>6</v>
      </c>
      <c r="D295" s="177">
        <v>1</v>
      </c>
      <c r="E295" s="177">
        <v>2006</v>
      </c>
      <c r="F295" s="177">
        <v>85</v>
      </c>
      <c r="G295" s="178">
        <v>38869</v>
      </c>
    </row>
    <row r="296" spans="1:10" ht="12" customHeight="1">
      <c r="A296" s="86" t="s">
        <v>18</v>
      </c>
      <c r="B296" s="86" t="s">
        <v>48</v>
      </c>
      <c r="C296" s="86">
        <v>6</v>
      </c>
      <c r="D296" s="86">
        <v>17</v>
      </c>
      <c r="E296" s="86">
        <v>2006</v>
      </c>
      <c r="F296" s="86">
        <v>86</v>
      </c>
      <c r="G296" s="87">
        <v>38885</v>
      </c>
      <c r="J296" t="s">
        <v>86</v>
      </c>
    </row>
    <row r="297" spans="1:10" ht="12" customHeight="1">
      <c r="A297" s="86" t="s">
        <v>18</v>
      </c>
      <c r="B297" s="86" t="s">
        <v>88</v>
      </c>
      <c r="C297" s="86">
        <v>6</v>
      </c>
      <c r="D297" s="86">
        <v>17</v>
      </c>
      <c r="E297" s="86">
        <v>2006</v>
      </c>
      <c r="F297" s="86">
        <v>85</v>
      </c>
      <c r="G297" s="87">
        <v>38885</v>
      </c>
      <c r="J297" t="s">
        <v>86</v>
      </c>
    </row>
    <row r="298" spans="1:10" ht="12" customHeight="1">
      <c r="A298" s="21" t="s">
        <v>18</v>
      </c>
      <c r="B298" s="21" t="s">
        <v>63</v>
      </c>
      <c r="C298" s="21">
        <v>6</v>
      </c>
      <c r="D298" s="21">
        <v>18</v>
      </c>
      <c r="E298" s="21">
        <v>2006</v>
      </c>
      <c r="F298" s="21">
        <v>89</v>
      </c>
      <c r="G298" s="101">
        <v>38886</v>
      </c>
      <c r="J298" t="s">
        <v>86</v>
      </c>
    </row>
    <row r="299" spans="1:10" ht="12" customHeight="1">
      <c r="A299" s="21" t="s">
        <v>18</v>
      </c>
      <c r="B299" s="21" t="s">
        <v>48</v>
      </c>
      <c r="C299" s="21">
        <v>6</v>
      </c>
      <c r="D299" s="21">
        <v>18</v>
      </c>
      <c r="E299" s="21">
        <v>2006</v>
      </c>
      <c r="F299" s="21">
        <v>103</v>
      </c>
      <c r="G299" s="101">
        <v>38886</v>
      </c>
      <c r="J299" t="s">
        <v>86</v>
      </c>
    </row>
    <row r="300" spans="1:10" ht="12" customHeight="1">
      <c r="A300" s="21" t="s">
        <v>18</v>
      </c>
      <c r="B300" s="21" t="s">
        <v>64</v>
      </c>
      <c r="C300" s="21">
        <v>6</v>
      </c>
      <c r="D300" s="21">
        <v>18</v>
      </c>
      <c r="E300" s="21">
        <v>2006</v>
      </c>
      <c r="F300" s="21">
        <v>88</v>
      </c>
      <c r="G300" s="101">
        <v>38886</v>
      </c>
      <c r="J300" t="s">
        <v>86</v>
      </c>
    </row>
    <row r="301" spans="1:10" ht="12" customHeight="1">
      <c r="A301" s="21" t="s">
        <v>18</v>
      </c>
      <c r="B301" s="21" t="s">
        <v>65</v>
      </c>
      <c r="C301" s="21">
        <v>6</v>
      </c>
      <c r="D301" s="21">
        <v>18</v>
      </c>
      <c r="E301" s="21">
        <v>2006</v>
      </c>
      <c r="F301" s="21">
        <v>89</v>
      </c>
      <c r="G301" s="101">
        <v>38886</v>
      </c>
      <c r="J301" t="s">
        <v>86</v>
      </c>
    </row>
    <row r="302" spans="1:10" ht="12" customHeight="1">
      <c r="A302" s="21" t="s">
        <v>18</v>
      </c>
      <c r="B302" s="21" t="s">
        <v>107</v>
      </c>
      <c r="C302" s="21">
        <v>6</v>
      </c>
      <c r="D302" s="21">
        <v>18</v>
      </c>
      <c r="E302" s="21">
        <v>2006</v>
      </c>
      <c r="F302" s="21">
        <v>87</v>
      </c>
      <c r="G302" s="101">
        <v>38886</v>
      </c>
      <c r="J302" t="s">
        <v>86</v>
      </c>
    </row>
    <row r="303" spans="1:10" ht="12" customHeight="1">
      <c r="A303" s="21" t="s">
        <v>18</v>
      </c>
      <c r="B303" s="21" t="s">
        <v>88</v>
      </c>
      <c r="C303" s="21">
        <v>6</v>
      </c>
      <c r="D303" s="21">
        <v>18</v>
      </c>
      <c r="E303" s="21">
        <v>2006</v>
      </c>
      <c r="F303" s="21">
        <v>88</v>
      </c>
      <c r="G303" s="101">
        <v>38886</v>
      </c>
      <c r="J303" t="s">
        <v>86</v>
      </c>
    </row>
    <row r="304" spans="1:10" ht="12" customHeight="1">
      <c r="A304" s="21" t="s">
        <v>18</v>
      </c>
      <c r="B304" s="21" t="s">
        <v>66</v>
      </c>
      <c r="C304" s="21">
        <v>6</v>
      </c>
      <c r="D304" s="21">
        <v>18</v>
      </c>
      <c r="E304" s="21">
        <v>2006</v>
      </c>
      <c r="F304" s="21">
        <v>93</v>
      </c>
      <c r="G304" s="101">
        <v>38886</v>
      </c>
      <c r="J304" t="s">
        <v>86</v>
      </c>
    </row>
    <row r="305" spans="1:10" ht="12" customHeight="1">
      <c r="A305" s="21" t="s">
        <v>18</v>
      </c>
      <c r="B305" s="21" t="s">
        <v>69</v>
      </c>
      <c r="C305" s="21">
        <v>6</v>
      </c>
      <c r="D305" s="21">
        <v>18</v>
      </c>
      <c r="E305" s="21">
        <v>2006</v>
      </c>
      <c r="F305" s="21">
        <v>96</v>
      </c>
      <c r="G305" s="101">
        <v>38886</v>
      </c>
      <c r="J305" t="s">
        <v>86</v>
      </c>
    </row>
    <row r="306" spans="1:10" ht="12" customHeight="1">
      <c r="A306" s="21" t="s">
        <v>18</v>
      </c>
      <c r="B306" s="21" t="s">
        <v>108</v>
      </c>
      <c r="C306" s="21">
        <v>6</v>
      </c>
      <c r="D306" s="21">
        <v>18</v>
      </c>
      <c r="E306" s="21">
        <v>2006</v>
      </c>
      <c r="F306" s="21">
        <v>86</v>
      </c>
      <c r="G306" s="101">
        <v>38886</v>
      </c>
      <c r="J306" t="s">
        <v>86</v>
      </c>
    </row>
    <row r="307" spans="1:7" ht="12" customHeight="1">
      <c r="A307" s="20" t="s">
        <v>18</v>
      </c>
      <c r="B307" s="20" t="s">
        <v>60</v>
      </c>
      <c r="C307" s="20">
        <v>6</v>
      </c>
      <c r="D307" s="20">
        <v>22</v>
      </c>
      <c r="E307" s="20">
        <v>2006</v>
      </c>
      <c r="F307" s="20">
        <v>92</v>
      </c>
      <c r="G307" s="77">
        <v>38890</v>
      </c>
    </row>
    <row r="308" spans="1:7" ht="12" customHeight="1">
      <c r="A308" s="20" t="s">
        <v>18</v>
      </c>
      <c r="B308" s="20" t="s">
        <v>67</v>
      </c>
      <c r="C308" s="20">
        <v>6</v>
      </c>
      <c r="D308" s="20">
        <v>22</v>
      </c>
      <c r="E308" s="20">
        <v>2006</v>
      </c>
      <c r="F308" s="20">
        <v>89</v>
      </c>
      <c r="G308" s="77">
        <v>38890</v>
      </c>
    </row>
    <row r="309" spans="1:7" ht="12" customHeight="1">
      <c r="A309" s="16" t="s">
        <v>18</v>
      </c>
      <c r="B309" s="16" t="s">
        <v>60</v>
      </c>
      <c r="C309" s="16">
        <v>7</v>
      </c>
      <c r="D309" s="16">
        <v>17</v>
      </c>
      <c r="E309" s="16">
        <v>2006</v>
      </c>
      <c r="F309" s="16">
        <v>90</v>
      </c>
      <c r="G309" s="74">
        <v>38915</v>
      </c>
    </row>
    <row r="310" spans="1:7" ht="12" customHeight="1">
      <c r="A310" s="16" t="s">
        <v>18</v>
      </c>
      <c r="B310" s="16" t="s">
        <v>66</v>
      </c>
      <c r="C310" s="16">
        <v>7</v>
      </c>
      <c r="D310" s="16">
        <v>17</v>
      </c>
      <c r="E310" s="16">
        <v>2006</v>
      </c>
      <c r="F310" s="16">
        <v>86</v>
      </c>
      <c r="G310" s="74">
        <v>38915</v>
      </c>
    </row>
    <row r="311" spans="1:7" ht="12" customHeight="1">
      <c r="A311" s="16" t="s">
        <v>18</v>
      </c>
      <c r="B311" s="16" t="s">
        <v>68</v>
      </c>
      <c r="C311" s="16">
        <v>7</v>
      </c>
      <c r="D311" s="16">
        <v>17</v>
      </c>
      <c r="E311" s="16">
        <v>2006</v>
      </c>
      <c r="F311" s="16">
        <v>86</v>
      </c>
      <c r="G311" s="74">
        <v>38915</v>
      </c>
    </row>
    <row r="312" spans="1:7" ht="12" customHeight="1">
      <c r="A312" s="16" t="s">
        <v>18</v>
      </c>
      <c r="B312" s="16" t="s">
        <v>69</v>
      </c>
      <c r="C312" s="16">
        <v>7</v>
      </c>
      <c r="D312" s="16">
        <v>17</v>
      </c>
      <c r="E312" s="16">
        <v>2006</v>
      </c>
      <c r="F312" s="16">
        <v>85</v>
      </c>
      <c r="G312" s="74">
        <v>38915</v>
      </c>
    </row>
    <row r="313" spans="1:7" ht="12" customHeight="1">
      <c r="A313" s="16" t="s">
        <v>18</v>
      </c>
      <c r="B313" s="16" t="s">
        <v>127</v>
      </c>
      <c r="C313" s="16">
        <v>7</v>
      </c>
      <c r="D313" s="16">
        <v>17</v>
      </c>
      <c r="E313" s="16">
        <v>2006</v>
      </c>
      <c r="F313" s="16">
        <v>85</v>
      </c>
      <c r="G313" s="74">
        <v>38915</v>
      </c>
    </row>
    <row r="314" spans="1:7" ht="12" customHeight="1">
      <c r="A314" s="16" t="s">
        <v>18</v>
      </c>
      <c r="B314" s="16" t="s">
        <v>48</v>
      </c>
      <c r="C314" s="16">
        <v>7</v>
      </c>
      <c r="D314" s="16">
        <v>18</v>
      </c>
      <c r="E314" s="16">
        <v>2006</v>
      </c>
      <c r="F314" s="16">
        <v>87</v>
      </c>
      <c r="G314" s="74">
        <v>38916</v>
      </c>
    </row>
    <row r="315" spans="1:7" ht="12" customHeight="1">
      <c r="A315" s="16" t="s">
        <v>18</v>
      </c>
      <c r="B315" s="16" t="s">
        <v>66</v>
      </c>
      <c r="C315" s="16">
        <v>7</v>
      </c>
      <c r="D315" s="16">
        <v>18</v>
      </c>
      <c r="E315" s="16">
        <v>2006</v>
      </c>
      <c r="F315" s="16">
        <v>85</v>
      </c>
      <c r="G315" s="74">
        <v>38916</v>
      </c>
    </row>
    <row r="316" spans="1:7" ht="12" customHeight="1">
      <c r="A316" s="16" t="s">
        <v>18</v>
      </c>
      <c r="B316" s="16" t="s">
        <v>68</v>
      </c>
      <c r="C316" s="16">
        <v>7</v>
      </c>
      <c r="D316" s="16">
        <v>18</v>
      </c>
      <c r="E316" s="16">
        <v>2006</v>
      </c>
      <c r="F316" s="16">
        <v>89</v>
      </c>
      <c r="G316" s="74">
        <v>38916</v>
      </c>
    </row>
    <row r="317" spans="1:7" ht="12" customHeight="1">
      <c r="A317" s="16" t="s">
        <v>18</v>
      </c>
      <c r="B317" s="16" t="s">
        <v>69</v>
      </c>
      <c r="C317" s="16">
        <v>7</v>
      </c>
      <c r="D317" s="16">
        <v>18</v>
      </c>
      <c r="E317" s="16">
        <v>2006</v>
      </c>
      <c r="F317" s="16">
        <v>87</v>
      </c>
      <c r="G317" s="74">
        <v>38916</v>
      </c>
    </row>
    <row r="318" spans="1:7" ht="12" customHeight="1">
      <c r="A318" s="16" t="s">
        <v>18</v>
      </c>
      <c r="B318" s="16" t="s">
        <v>127</v>
      </c>
      <c r="C318" s="16">
        <v>7</v>
      </c>
      <c r="D318" s="16">
        <v>18</v>
      </c>
      <c r="E318" s="16">
        <v>2006</v>
      </c>
      <c r="F318" s="16">
        <v>86</v>
      </c>
      <c r="G318" s="74">
        <v>38916</v>
      </c>
    </row>
    <row r="319" spans="1:7" ht="12" customHeight="1">
      <c r="A319" s="16" t="s">
        <v>18</v>
      </c>
      <c r="B319" s="16" t="s">
        <v>60</v>
      </c>
      <c r="C319" s="16">
        <v>7</v>
      </c>
      <c r="D319" s="16">
        <v>19</v>
      </c>
      <c r="E319" s="16">
        <v>2006</v>
      </c>
      <c r="F319" s="16">
        <v>87</v>
      </c>
      <c r="G319" s="74">
        <v>38917</v>
      </c>
    </row>
    <row r="320" spans="1:7" ht="12" customHeight="1">
      <c r="A320" s="16" t="s">
        <v>18</v>
      </c>
      <c r="B320" s="16" t="s">
        <v>67</v>
      </c>
      <c r="C320" s="16">
        <v>7</v>
      </c>
      <c r="D320" s="16">
        <v>19</v>
      </c>
      <c r="E320" s="16">
        <v>2006</v>
      </c>
      <c r="F320" s="16">
        <v>86</v>
      </c>
      <c r="G320" s="74">
        <v>38917</v>
      </c>
    </row>
    <row r="321" spans="1:7" ht="12" customHeight="1">
      <c r="A321" s="16" t="s">
        <v>18</v>
      </c>
      <c r="B321" s="16" t="s">
        <v>48</v>
      </c>
      <c r="C321" s="16">
        <v>7</v>
      </c>
      <c r="D321" s="16">
        <v>31</v>
      </c>
      <c r="E321" s="16">
        <v>2006</v>
      </c>
      <c r="F321" s="16">
        <v>86</v>
      </c>
      <c r="G321" s="74">
        <v>38929</v>
      </c>
    </row>
    <row r="322" spans="1:7" ht="12" customHeight="1">
      <c r="A322" s="116"/>
      <c r="B322" s="116"/>
      <c r="C322" s="116"/>
      <c r="D322" s="116"/>
      <c r="E322" s="116"/>
      <c r="F322" s="116"/>
      <c r="G322" s="117"/>
    </row>
    <row r="323" spans="1:7" ht="12" customHeight="1">
      <c r="A323" s="16" t="s">
        <v>25</v>
      </c>
      <c r="B323" s="16" t="s">
        <v>128</v>
      </c>
      <c r="C323" s="16">
        <v>7</v>
      </c>
      <c r="D323" s="16">
        <v>17</v>
      </c>
      <c r="E323" s="16">
        <v>2006</v>
      </c>
      <c r="F323" s="16">
        <v>100</v>
      </c>
      <c r="G323" s="74">
        <v>38915</v>
      </c>
    </row>
    <row r="324" spans="1:7" ht="12" customHeight="1">
      <c r="A324" s="16" t="s">
        <v>25</v>
      </c>
      <c r="B324" s="16" t="s">
        <v>133</v>
      </c>
      <c r="C324" s="16">
        <v>7</v>
      </c>
      <c r="D324" s="16">
        <v>18</v>
      </c>
      <c r="E324" s="16">
        <v>2006</v>
      </c>
      <c r="F324" s="16">
        <v>95</v>
      </c>
      <c r="G324" s="74">
        <v>38916</v>
      </c>
    </row>
    <row r="325" spans="1:7" ht="12" customHeight="1">
      <c r="A325" s="16" t="s">
        <v>25</v>
      </c>
      <c r="B325" s="16" t="s">
        <v>128</v>
      </c>
      <c r="C325" s="16">
        <v>7</v>
      </c>
      <c r="D325" s="16">
        <v>18</v>
      </c>
      <c r="E325" s="16">
        <v>2006</v>
      </c>
      <c r="F325" s="16">
        <v>130</v>
      </c>
      <c r="G325" s="74">
        <v>38916</v>
      </c>
    </row>
    <row r="326" spans="1:7" ht="12" customHeight="1">
      <c r="A326" s="16" t="s">
        <v>25</v>
      </c>
      <c r="B326" s="16" t="s">
        <v>134</v>
      </c>
      <c r="C326" s="16">
        <v>7</v>
      </c>
      <c r="D326" s="16">
        <v>18</v>
      </c>
      <c r="E326" s="16">
        <v>2006</v>
      </c>
      <c r="F326" s="16">
        <v>91</v>
      </c>
      <c r="G326" s="74">
        <v>38916</v>
      </c>
    </row>
    <row r="327" spans="1:7" ht="12" customHeight="1">
      <c r="A327" s="16" t="s">
        <v>25</v>
      </c>
      <c r="B327" s="16" t="s">
        <v>128</v>
      </c>
      <c r="C327" s="16">
        <v>8</v>
      </c>
      <c r="D327" s="16">
        <v>1</v>
      </c>
      <c r="E327" s="16">
        <v>2006</v>
      </c>
      <c r="F327" s="16">
        <v>93</v>
      </c>
      <c r="G327" s="74">
        <v>38930</v>
      </c>
    </row>
    <row r="328" spans="1:7" ht="12" customHeight="1">
      <c r="A328" s="116"/>
      <c r="B328" s="116"/>
      <c r="C328" s="116"/>
      <c r="D328" s="116"/>
      <c r="E328" s="116"/>
      <c r="F328" s="116"/>
      <c r="G328" s="117"/>
    </row>
    <row r="329" spans="1:7" ht="12" customHeight="1">
      <c r="A329" s="177" t="s">
        <v>71</v>
      </c>
      <c r="B329" s="177" t="s">
        <v>72</v>
      </c>
      <c r="C329" s="177">
        <v>5</v>
      </c>
      <c r="D329" s="177">
        <v>30</v>
      </c>
      <c r="E329" s="177">
        <v>2006</v>
      </c>
      <c r="F329" s="177">
        <v>94</v>
      </c>
      <c r="G329" s="178">
        <v>38867</v>
      </c>
    </row>
    <row r="330" spans="1:7" ht="12" customHeight="1">
      <c r="A330" s="177" t="s">
        <v>71</v>
      </c>
      <c r="B330" s="177" t="s">
        <v>73</v>
      </c>
      <c r="C330" s="177">
        <v>5</v>
      </c>
      <c r="D330" s="177">
        <v>30</v>
      </c>
      <c r="E330" s="177">
        <v>2006</v>
      </c>
      <c r="F330" s="177">
        <v>92</v>
      </c>
      <c r="G330" s="178">
        <v>38867</v>
      </c>
    </row>
    <row r="331" spans="1:7" ht="12" customHeight="1">
      <c r="A331" s="177" t="s">
        <v>71</v>
      </c>
      <c r="B331" s="177" t="s">
        <v>74</v>
      </c>
      <c r="C331" s="177">
        <v>5</v>
      </c>
      <c r="D331" s="177">
        <v>30</v>
      </c>
      <c r="E331" s="177">
        <v>2006</v>
      </c>
      <c r="F331" s="177">
        <v>101</v>
      </c>
      <c r="G331" s="178">
        <v>38867</v>
      </c>
    </row>
    <row r="332" spans="1:7" ht="12" customHeight="1">
      <c r="A332" s="177" t="s">
        <v>71</v>
      </c>
      <c r="B332" s="177" t="s">
        <v>75</v>
      </c>
      <c r="C332" s="177">
        <v>5</v>
      </c>
      <c r="D332" s="177">
        <v>30</v>
      </c>
      <c r="E332" s="177">
        <v>2006</v>
      </c>
      <c r="F332" s="177">
        <v>99</v>
      </c>
      <c r="G332" s="178">
        <v>38867</v>
      </c>
    </row>
    <row r="333" spans="1:7" ht="12" customHeight="1">
      <c r="A333" s="177" t="s">
        <v>71</v>
      </c>
      <c r="B333" s="177" t="s">
        <v>76</v>
      </c>
      <c r="C333" s="177">
        <v>5</v>
      </c>
      <c r="D333" s="177">
        <v>30</v>
      </c>
      <c r="E333" s="177">
        <v>2006</v>
      </c>
      <c r="F333" s="177">
        <v>90</v>
      </c>
      <c r="G333" s="178">
        <v>38867</v>
      </c>
    </row>
    <row r="334" spans="1:7" ht="12" customHeight="1">
      <c r="A334" s="177" t="s">
        <v>71</v>
      </c>
      <c r="B334" s="177" t="s">
        <v>77</v>
      </c>
      <c r="C334" s="177">
        <v>5</v>
      </c>
      <c r="D334" s="177">
        <v>30</v>
      </c>
      <c r="E334" s="177">
        <v>2006</v>
      </c>
      <c r="F334" s="177">
        <v>94</v>
      </c>
      <c r="G334" s="178">
        <v>38867</v>
      </c>
    </row>
    <row r="335" spans="1:7" ht="12" customHeight="1">
      <c r="A335" s="177" t="s">
        <v>71</v>
      </c>
      <c r="B335" s="177" t="s">
        <v>78</v>
      </c>
      <c r="C335" s="177">
        <v>5</v>
      </c>
      <c r="D335" s="177">
        <v>30</v>
      </c>
      <c r="E335" s="177">
        <v>2006</v>
      </c>
      <c r="F335" s="177">
        <v>96</v>
      </c>
      <c r="G335" s="178">
        <v>38867</v>
      </c>
    </row>
    <row r="336" spans="1:7" ht="12" customHeight="1">
      <c r="A336" s="177" t="s">
        <v>71</v>
      </c>
      <c r="B336" s="177" t="s">
        <v>73</v>
      </c>
      <c r="C336" s="177">
        <v>5</v>
      </c>
      <c r="D336" s="177">
        <v>31</v>
      </c>
      <c r="E336" s="177">
        <v>2006</v>
      </c>
      <c r="F336" s="177">
        <v>85</v>
      </c>
      <c r="G336" s="178">
        <v>38868</v>
      </c>
    </row>
    <row r="337" spans="1:7" ht="12" customHeight="1">
      <c r="A337" s="177" t="s">
        <v>71</v>
      </c>
      <c r="B337" s="177" t="s">
        <v>74</v>
      </c>
      <c r="C337" s="177">
        <v>5</v>
      </c>
      <c r="D337" s="177">
        <v>31</v>
      </c>
      <c r="E337" s="177">
        <v>2006</v>
      </c>
      <c r="F337" s="177">
        <v>85</v>
      </c>
      <c r="G337" s="178">
        <v>38868</v>
      </c>
    </row>
    <row r="338" spans="1:7" ht="12" customHeight="1">
      <c r="A338" s="177" t="s">
        <v>71</v>
      </c>
      <c r="B338" s="177" t="s">
        <v>82</v>
      </c>
      <c r="C338" s="177">
        <v>5</v>
      </c>
      <c r="D338" s="177">
        <v>31</v>
      </c>
      <c r="E338" s="177">
        <v>2006</v>
      </c>
      <c r="F338" s="177">
        <v>88</v>
      </c>
      <c r="G338" s="178">
        <v>38868</v>
      </c>
    </row>
    <row r="339" spans="1:7" ht="12" customHeight="1">
      <c r="A339" s="177" t="s">
        <v>71</v>
      </c>
      <c r="B339" s="177" t="s">
        <v>83</v>
      </c>
      <c r="C339" s="177">
        <v>5</v>
      </c>
      <c r="D339" s="177">
        <v>31</v>
      </c>
      <c r="E339" s="177">
        <v>2006</v>
      </c>
      <c r="F339" s="177">
        <v>102</v>
      </c>
      <c r="G339" s="178">
        <v>38868</v>
      </c>
    </row>
    <row r="340" spans="1:7" ht="12" customHeight="1">
      <c r="A340" s="177" t="s">
        <v>71</v>
      </c>
      <c r="B340" s="177" t="s">
        <v>76</v>
      </c>
      <c r="C340" s="177">
        <v>5</v>
      </c>
      <c r="D340" s="177">
        <v>31</v>
      </c>
      <c r="E340" s="177">
        <v>2006</v>
      </c>
      <c r="F340" s="177">
        <v>92</v>
      </c>
      <c r="G340" s="178">
        <v>38868</v>
      </c>
    </row>
    <row r="341" spans="1:7" ht="12" customHeight="1">
      <c r="A341" s="177" t="s">
        <v>71</v>
      </c>
      <c r="B341" s="177" t="s">
        <v>78</v>
      </c>
      <c r="C341" s="177">
        <v>5</v>
      </c>
      <c r="D341" s="177">
        <v>31</v>
      </c>
      <c r="E341" s="177">
        <v>2006</v>
      </c>
      <c r="F341" s="177">
        <v>98</v>
      </c>
      <c r="G341" s="178">
        <v>38868</v>
      </c>
    </row>
    <row r="342" spans="1:7" ht="12" customHeight="1">
      <c r="A342" s="177" t="s">
        <v>71</v>
      </c>
      <c r="B342" s="177" t="s">
        <v>76</v>
      </c>
      <c r="C342" s="177">
        <v>6</v>
      </c>
      <c r="D342" s="177">
        <v>1</v>
      </c>
      <c r="E342" s="177">
        <v>2006</v>
      </c>
      <c r="F342" s="177">
        <v>86</v>
      </c>
      <c r="G342" s="178">
        <v>38869</v>
      </c>
    </row>
    <row r="343" spans="1:10" ht="12" customHeight="1">
      <c r="A343" s="86" t="s">
        <v>71</v>
      </c>
      <c r="B343" s="86" t="s">
        <v>76</v>
      </c>
      <c r="C343" s="86">
        <v>6</v>
      </c>
      <c r="D343" s="86">
        <v>17</v>
      </c>
      <c r="E343" s="86">
        <v>2006</v>
      </c>
      <c r="F343" s="86">
        <v>87</v>
      </c>
      <c r="G343" s="87">
        <v>38885</v>
      </c>
      <c r="J343" t="s">
        <v>86</v>
      </c>
    </row>
    <row r="344" spans="1:7" ht="12" customHeight="1">
      <c r="A344" s="16" t="s">
        <v>71</v>
      </c>
      <c r="B344" s="16" t="s">
        <v>72</v>
      </c>
      <c r="C344" s="16">
        <v>7</v>
      </c>
      <c r="D344" s="16">
        <v>17</v>
      </c>
      <c r="E344" s="16">
        <v>2006</v>
      </c>
      <c r="F344" s="16">
        <v>98</v>
      </c>
      <c r="G344" s="74">
        <v>38915</v>
      </c>
    </row>
    <row r="345" spans="1:7" ht="12" customHeight="1">
      <c r="A345" s="16" t="s">
        <v>71</v>
      </c>
      <c r="B345" s="16" t="s">
        <v>73</v>
      </c>
      <c r="C345" s="16">
        <v>7</v>
      </c>
      <c r="D345" s="16">
        <v>17</v>
      </c>
      <c r="E345" s="16">
        <v>2006</v>
      </c>
      <c r="F345" s="16">
        <v>87</v>
      </c>
      <c r="G345" s="74">
        <v>38915</v>
      </c>
    </row>
    <row r="346" spans="1:7" ht="12" customHeight="1">
      <c r="A346" s="16" t="s">
        <v>71</v>
      </c>
      <c r="B346" s="16" t="s">
        <v>74</v>
      </c>
      <c r="C346" s="16">
        <v>7</v>
      </c>
      <c r="D346" s="16">
        <v>17</v>
      </c>
      <c r="E346" s="16">
        <v>2006</v>
      </c>
      <c r="F346" s="16">
        <v>95</v>
      </c>
      <c r="G346" s="74">
        <v>38915</v>
      </c>
    </row>
    <row r="347" spans="1:7" ht="12" customHeight="1">
      <c r="A347" s="16" t="s">
        <v>71</v>
      </c>
      <c r="B347" s="16" t="s">
        <v>75</v>
      </c>
      <c r="C347" s="16">
        <v>7</v>
      </c>
      <c r="D347" s="16">
        <v>17</v>
      </c>
      <c r="E347" s="16">
        <v>2006</v>
      </c>
      <c r="F347" s="16">
        <v>107</v>
      </c>
      <c r="G347" s="74">
        <v>38915</v>
      </c>
    </row>
    <row r="348" spans="1:7" ht="12" customHeight="1">
      <c r="A348" s="16" t="s">
        <v>71</v>
      </c>
      <c r="B348" s="16" t="s">
        <v>76</v>
      </c>
      <c r="C348" s="16">
        <v>7</v>
      </c>
      <c r="D348" s="16">
        <v>17</v>
      </c>
      <c r="E348" s="16">
        <v>2006</v>
      </c>
      <c r="F348" s="16">
        <v>88</v>
      </c>
      <c r="G348" s="74">
        <v>38915</v>
      </c>
    </row>
    <row r="349" spans="1:7" ht="12" customHeight="1">
      <c r="A349" s="16" t="s">
        <v>71</v>
      </c>
      <c r="B349" s="16" t="s">
        <v>77</v>
      </c>
      <c r="C349" s="16">
        <v>7</v>
      </c>
      <c r="D349" s="16">
        <v>17</v>
      </c>
      <c r="E349" s="16">
        <v>2006</v>
      </c>
      <c r="F349" s="16">
        <v>116</v>
      </c>
      <c r="G349" s="74">
        <v>38915</v>
      </c>
    </row>
    <row r="350" spans="1:7" ht="12" customHeight="1">
      <c r="A350" s="16" t="s">
        <v>71</v>
      </c>
      <c r="B350" s="16" t="s">
        <v>72</v>
      </c>
      <c r="C350" s="16">
        <v>7</v>
      </c>
      <c r="D350" s="16">
        <v>18</v>
      </c>
      <c r="E350" s="16">
        <v>2006</v>
      </c>
      <c r="F350" s="16">
        <v>118</v>
      </c>
      <c r="G350" s="74">
        <v>38916</v>
      </c>
    </row>
    <row r="351" spans="1:7" ht="12" customHeight="1">
      <c r="A351" s="16" t="s">
        <v>71</v>
      </c>
      <c r="B351" s="16" t="s">
        <v>74</v>
      </c>
      <c r="C351" s="16">
        <v>7</v>
      </c>
      <c r="D351" s="16">
        <v>18</v>
      </c>
      <c r="E351" s="16">
        <v>2006</v>
      </c>
      <c r="F351" s="16">
        <v>97</v>
      </c>
      <c r="G351" s="74">
        <v>38916</v>
      </c>
    </row>
    <row r="352" spans="1:7" ht="12" customHeight="1">
      <c r="A352" s="16" t="s">
        <v>71</v>
      </c>
      <c r="B352" s="16" t="s">
        <v>75</v>
      </c>
      <c r="C352" s="16">
        <v>7</v>
      </c>
      <c r="D352" s="16">
        <v>18</v>
      </c>
      <c r="E352" s="16">
        <v>2006</v>
      </c>
      <c r="F352" s="16">
        <v>109</v>
      </c>
      <c r="G352" s="74">
        <v>38916</v>
      </c>
    </row>
    <row r="353" spans="1:7" ht="12" customHeight="1">
      <c r="A353" s="16" t="s">
        <v>71</v>
      </c>
      <c r="B353" s="16" t="s">
        <v>77</v>
      </c>
      <c r="C353" s="16">
        <v>7</v>
      </c>
      <c r="D353" s="16">
        <v>18</v>
      </c>
      <c r="E353" s="16">
        <v>2006</v>
      </c>
      <c r="F353" s="16">
        <v>125</v>
      </c>
      <c r="G353" s="74">
        <v>38916</v>
      </c>
    </row>
    <row r="354" spans="1:7" ht="12" customHeight="1">
      <c r="A354" s="16" t="s">
        <v>71</v>
      </c>
      <c r="B354" s="16" t="s">
        <v>74</v>
      </c>
      <c r="C354" s="16">
        <v>7</v>
      </c>
      <c r="D354" s="16">
        <v>19</v>
      </c>
      <c r="E354" s="16">
        <v>2006</v>
      </c>
      <c r="F354" s="16">
        <v>85</v>
      </c>
      <c r="G354" s="74">
        <v>38917</v>
      </c>
    </row>
    <row r="355" spans="1:7" ht="12" customHeight="1">
      <c r="A355" s="16" t="s">
        <v>71</v>
      </c>
      <c r="B355" s="16" t="s">
        <v>82</v>
      </c>
      <c r="C355" s="16">
        <v>7</v>
      </c>
      <c r="D355" s="16">
        <v>19</v>
      </c>
      <c r="E355" s="16">
        <v>2006</v>
      </c>
      <c r="F355" s="16">
        <v>86</v>
      </c>
      <c r="G355" s="74">
        <v>38917</v>
      </c>
    </row>
    <row r="356" spans="1:7" ht="12" customHeight="1">
      <c r="A356" s="16" t="s">
        <v>71</v>
      </c>
      <c r="B356" s="16" t="s">
        <v>75</v>
      </c>
      <c r="C356" s="16">
        <v>7</v>
      </c>
      <c r="D356" s="16">
        <v>19</v>
      </c>
      <c r="E356" s="16">
        <v>2006</v>
      </c>
      <c r="F356" s="16">
        <v>85</v>
      </c>
      <c r="G356" s="74">
        <v>38917</v>
      </c>
    </row>
    <row r="357" spans="1:7" ht="12" customHeight="1">
      <c r="A357" s="16" t="s">
        <v>71</v>
      </c>
      <c r="B357" s="16" t="s">
        <v>83</v>
      </c>
      <c r="C357" s="16">
        <v>7</v>
      </c>
      <c r="D357" s="16">
        <v>19</v>
      </c>
      <c r="E357" s="16">
        <v>2006</v>
      </c>
      <c r="F357" s="16">
        <v>88</v>
      </c>
      <c r="G357" s="74">
        <v>38917</v>
      </c>
    </row>
    <row r="358" spans="1:7" ht="12" customHeight="1">
      <c r="A358" s="16" t="s">
        <v>71</v>
      </c>
      <c r="B358" s="16" t="s">
        <v>76</v>
      </c>
      <c r="C358" s="16">
        <v>7</v>
      </c>
      <c r="D358" s="16">
        <v>19</v>
      </c>
      <c r="E358" s="16">
        <v>2006</v>
      </c>
      <c r="F358" s="16">
        <v>100</v>
      </c>
      <c r="G358" s="74">
        <v>38917</v>
      </c>
    </row>
    <row r="359" spans="1:7" ht="12" customHeight="1">
      <c r="A359" s="16" t="s">
        <v>71</v>
      </c>
      <c r="B359" s="16" t="s">
        <v>77</v>
      </c>
      <c r="C359" s="16">
        <v>8</v>
      </c>
      <c r="D359" s="16">
        <v>1</v>
      </c>
      <c r="E359" s="16">
        <v>2006</v>
      </c>
      <c r="F359" s="16">
        <v>88</v>
      </c>
      <c r="G359" s="74">
        <v>38930</v>
      </c>
    </row>
    <row r="360" spans="1:7" ht="12" customHeight="1">
      <c r="A360" s="19" t="s">
        <v>71</v>
      </c>
      <c r="B360" s="19" t="s">
        <v>75</v>
      </c>
      <c r="C360" s="19">
        <v>8</v>
      </c>
      <c r="D360" s="19">
        <v>16</v>
      </c>
      <c r="E360" s="19">
        <v>2006</v>
      </c>
      <c r="F360" s="19">
        <v>85</v>
      </c>
      <c r="G360" s="100">
        <v>38945</v>
      </c>
    </row>
    <row r="361" spans="1:7" ht="12" customHeight="1">
      <c r="A361" s="21" t="s">
        <v>71</v>
      </c>
      <c r="B361" s="21" t="s">
        <v>78</v>
      </c>
      <c r="C361" s="21">
        <v>8</v>
      </c>
      <c r="D361" s="21">
        <v>17</v>
      </c>
      <c r="E361" s="21">
        <v>2006</v>
      </c>
      <c r="F361" s="21">
        <v>86</v>
      </c>
      <c r="G361" s="101">
        <v>38946</v>
      </c>
    </row>
    <row r="362" spans="1:7" ht="12" customHeight="1">
      <c r="A362" s="21" t="s">
        <v>71</v>
      </c>
      <c r="B362" s="21" t="s">
        <v>75</v>
      </c>
      <c r="C362" s="21">
        <v>8</v>
      </c>
      <c r="D362" s="21">
        <v>23</v>
      </c>
      <c r="E362" s="21">
        <v>2006</v>
      </c>
      <c r="F362" s="21">
        <v>87</v>
      </c>
      <c r="G362" s="101">
        <v>38952</v>
      </c>
    </row>
    <row r="363" spans="1:7" ht="12" customHeight="1">
      <c r="A363" s="21" t="s">
        <v>71</v>
      </c>
      <c r="B363" s="21" t="s">
        <v>77</v>
      </c>
      <c r="C363" s="21">
        <v>8</v>
      </c>
      <c r="D363" s="21">
        <v>23</v>
      </c>
      <c r="E363" s="21">
        <v>2006</v>
      </c>
      <c r="F363" s="21">
        <v>87</v>
      </c>
      <c r="G363" s="101">
        <v>38952</v>
      </c>
    </row>
    <row r="364" spans="1:7" ht="12" customHeight="1">
      <c r="A364" s="86" t="s">
        <v>71</v>
      </c>
      <c r="B364" s="86" t="s">
        <v>73</v>
      </c>
      <c r="C364" s="86">
        <v>8</v>
      </c>
      <c r="D364" s="86">
        <v>25</v>
      </c>
      <c r="E364" s="86">
        <v>2006</v>
      </c>
      <c r="F364" s="86">
        <v>85</v>
      </c>
      <c r="G364" s="87">
        <v>38954</v>
      </c>
    </row>
    <row r="365" spans="1:7" ht="12" customHeight="1">
      <c r="A365" s="86" t="s">
        <v>71</v>
      </c>
      <c r="B365" s="86" t="s">
        <v>75</v>
      </c>
      <c r="C365" s="86">
        <v>8</v>
      </c>
      <c r="D365" s="86">
        <v>25</v>
      </c>
      <c r="E365" s="86">
        <v>2006</v>
      </c>
      <c r="F365" s="86">
        <v>86</v>
      </c>
      <c r="G365" s="87">
        <v>38954</v>
      </c>
    </row>
    <row r="366" spans="1:7" ht="12" customHeight="1">
      <c r="A366" s="86" t="s">
        <v>71</v>
      </c>
      <c r="B366" s="86" t="s">
        <v>77</v>
      </c>
      <c r="C366" s="86">
        <v>8</v>
      </c>
      <c r="D366" s="86">
        <v>25</v>
      </c>
      <c r="E366" s="86">
        <v>2006</v>
      </c>
      <c r="F366" s="86">
        <v>88</v>
      </c>
      <c r="G366" s="87">
        <v>38954</v>
      </c>
    </row>
    <row r="367" spans="1:10" ht="12" customHeight="1">
      <c r="A367" s="86" t="s">
        <v>71</v>
      </c>
      <c r="B367" s="86" t="s">
        <v>78</v>
      </c>
      <c r="C367" s="86">
        <v>8</v>
      </c>
      <c r="D367" s="86">
        <v>26</v>
      </c>
      <c r="E367" s="86">
        <v>2006</v>
      </c>
      <c r="F367" s="86">
        <v>90</v>
      </c>
      <c r="G367" s="87">
        <v>38955</v>
      </c>
      <c r="J367" t="s">
        <v>86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2" sqref="A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9.8515625" style="0" customWidth="1"/>
    <col min="4" max="4" width="2.421875" style="0" customWidth="1"/>
    <col min="5" max="5" width="8.140625" style="6" customWidth="1"/>
    <col min="6" max="6" width="2.00390625" style="6" customWidth="1"/>
    <col min="7" max="7" width="15.28125" style="1" customWidth="1"/>
    <col min="8" max="8" width="1.8515625" style="0" customWidth="1"/>
    <col min="9" max="9" width="8.140625" style="6" customWidth="1"/>
    <col min="10" max="10" width="6.421875" style="0" customWidth="1"/>
    <col min="12" max="12" width="6.8515625" style="0" customWidth="1"/>
    <col min="14" max="14" width="6.28125" style="0" customWidth="1"/>
    <col min="16" max="16" width="5.7109375" style="0" customWidth="1"/>
  </cols>
  <sheetData>
    <row r="1" spans="1:9" ht="58.5" customHeight="1">
      <c r="A1" s="7"/>
      <c r="B1" s="10" t="s">
        <v>171</v>
      </c>
      <c r="C1" s="11" t="s">
        <v>5</v>
      </c>
      <c r="D1" s="8"/>
      <c r="E1" s="9" t="s">
        <v>7</v>
      </c>
      <c r="F1" s="9"/>
      <c r="G1" s="5" t="s">
        <v>166</v>
      </c>
      <c r="I1" s="9" t="s">
        <v>4</v>
      </c>
    </row>
    <row r="2" spans="1:9" ht="12.75">
      <c r="A2" s="2">
        <v>38870</v>
      </c>
      <c r="B2" s="1">
        <v>38591</v>
      </c>
      <c r="C2" s="1">
        <f>'[1]MIDATL'!AA154</f>
        <v>44384.394</v>
      </c>
      <c r="D2" s="1"/>
      <c r="E2" s="6">
        <f>B2/C2</f>
        <v>0.8694722744215004</v>
      </c>
      <c r="G2" s="1">
        <v>37002</v>
      </c>
      <c r="I2" s="6">
        <f>B2/G2</f>
        <v>1.0429436246689368</v>
      </c>
    </row>
    <row r="3" spans="1:9" ht="12.75">
      <c r="A3" s="2">
        <v>38871</v>
      </c>
      <c r="B3" s="1">
        <v>31679</v>
      </c>
      <c r="C3" s="1">
        <f>'[1]MIDATL'!AA155</f>
        <v>33866.636</v>
      </c>
      <c r="D3" s="1"/>
      <c r="E3" s="6">
        <f aca="true" t="shared" si="0" ref="E3:E34">B3/C3</f>
        <v>0.9354043903268102</v>
      </c>
      <c r="G3" s="1">
        <v>30829</v>
      </c>
      <c r="I3" s="6">
        <f aca="true" t="shared" si="1" ref="I3:I33">B3/G3</f>
        <v>1.0275714424729963</v>
      </c>
    </row>
    <row r="4" spans="1:9" ht="12.75">
      <c r="A4" s="2">
        <v>38872</v>
      </c>
      <c r="B4" s="1">
        <v>30559</v>
      </c>
      <c r="C4" s="1">
        <f>'[1]MIDATL'!AA156</f>
        <v>31305.79799999999</v>
      </c>
      <c r="D4" s="1"/>
      <c r="E4" s="6">
        <f t="shared" si="0"/>
        <v>0.9761450578579728</v>
      </c>
      <c r="G4" s="1">
        <v>28981</v>
      </c>
      <c r="I4" s="6">
        <f t="shared" si="1"/>
        <v>1.0544494668921016</v>
      </c>
    </row>
    <row r="5" spans="1:9" ht="12.75">
      <c r="A5" s="2">
        <v>38873</v>
      </c>
      <c r="B5" s="1">
        <v>33284</v>
      </c>
      <c r="C5" s="1">
        <f>'[1]MIDATL'!AA157</f>
        <v>35221.333</v>
      </c>
      <c r="D5" s="1"/>
      <c r="E5" s="6">
        <f t="shared" si="0"/>
        <v>0.9449954662420074</v>
      </c>
      <c r="G5" s="1">
        <v>33457</v>
      </c>
      <c r="I5" s="6">
        <f t="shared" si="1"/>
        <v>0.9948291837283677</v>
      </c>
    </row>
    <row r="6" spans="1:9" ht="12.75">
      <c r="A6" s="2">
        <v>38874</v>
      </c>
      <c r="B6" s="1">
        <v>37168</v>
      </c>
      <c r="C6" s="1">
        <f>'[1]MIDATL'!AA158</f>
        <v>36763.641</v>
      </c>
      <c r="D6" s="1"/>
      <c r="E6" s="6">
        <f t="shared" si="0"/>
        <v>1.0109988833804573</v>
      </c>
      <c r="G6" s="1">
        <v>30663</v>
      </c>
      <c r="I6" s="6">
        <f t="shared" si="1"/>
        <v>1.2121449303721097</v>
      </c>
    </row>
    <row r="7" spans="1:9" ht="12.75">
      <c r="A7" s="2">
        <v>38875</v>
      </c>
      <c r="B7" s="1">
        <v>36333</v>
      </c>
      <c r="C7" s="1">
        <f>'[1]MIDATL'!AA159</f>
        <v>35609.189</v>
      </c>
      <c r="D7" s="1"/>
      <c r="E7" s="6">
        <f t="shared" si="0"/>
        <v>1.0203265230219087</v>
      </c>
      <c r="G7" s="1">
        <v>31993</v>
      </c>
      <c r="I7" s="6">
        <f t="shared" si="1"/>
        <v>1.1356546744600382</v>
      </c>
    </row>
    <row r="8" spans="1:9" ht="12.75">
      <c r="A8" s="2">
        <v>38876</v>
      </c>
      <c r="B8" s="1">
        <v>36640</v>
      </c>
      <c r="C8" s="1">
        <f>'[1]MIDATL'!AA160</f>
        <v>36525.97</v>
      </c>
      <c r="D8" s="1"/>
      <c r="E8" s="6">
        <f t="shared" si="0"/>
        <v>1.0031218883441015</v>
      </c>
      <c r="G8" s="1">
        <v>31571</v>
      </c>
      <c r="I8" s="6">
        <f t="shared" si="1"/>
        <v>1.1605587406163884</v>
      </c>
    </row>
    <row r="9" spans="1:9" ht="12.75">
      <c r="A9" s="2">
        <v>38877</v>
      </c>
      <c r="B9" s="1">
        <v>35399</v>
      </c>
      <c r="C9" s="1">
        <f>'[1]MIDATL'!AA161</f>
        <v>37537.193</v>
      </c>
      <c r="D9" s="1"/>
      <c r="E9" s="6">
        <f t="shared" si="0"/>
        <v>0.943038015655566</v>
      </c>
      <c r="G9" s="1">
        <v>32221</v>
      </c>
      <c r="I9" s="6">
        <f t="shared" si="1"/>
        <v>1.098631327395177</v>
      </c>
    </row>
    <row r="10" spans="1:9" ht="12.75">
      <c r="A10" s="2">
        <v>38878</v>
      </c>
      <c r="B10" s="1">
        <v>31425</v>
      </c>
      <c r="C10" s="1">
        <f>'[1]MIDATL'!AA162</f>
        <v>29729.098</v>
      </c>
      <c r="D10" s="1"/>
      <c r="E10" s="6">
        <f t="shared" si="0"/>
        <v>1.057045188522033</v>
      </c>
      <c r="G10" s="1">
        <v>28646</v>
      </c>
      <c r="I10" s="6">
        <f t="shared" si="1"/>
        <v>1.0970117992040773</v>
      </c>
    </row>
    <row r="11" spans="1:9" ht="12.75">
      <c r="A11" s="2">
        <v>38879</v>
      </c>
      <c r="B11" s="1">
        <v>30076</v>
      </c>
      <c r="C11" s="1">
        <f>'[1]MIDATL'!AA163</f>
        <v>29995.177000000007</v>
      </c>
      <c r="D11" s="1"/>
      <c r="E11" s="6">
        <f t="shared" si="0"/>
        <v>1.0026945331911192</v>
      </c>
      <c r="G11" s="1">
        <v>27128</v>
      </c>
      <c r="I11" s="6">
        <f t="shared" si="1"/>
        <v>1.1086700088469479</v>
      </c>
    </row>
    <row r="12" spans="1:9" ht="12.75">
      <c r="A12" s="2">
        <v>38880</v>
      </c>
      <c r="B12" s="1">
        <v>34218</v>
      </c>
      <c r="C12" s="1">
        <f>'[1]MIDATL'!AA164</f>
        <v>34199.406</v>
      </c>
      <c r="D12" s="1"/>
      <c r="E12" s="6">
        <f t="shared" si="0"/>
        <v>1.0005436936536265</v>
      </c>
      <c r="G12" s="1">
        <v>33540</v>
      </c>
      <c r="I12" s="6">
        <f t="shared" si="1"/>
        <v>1.0202146690518783</v>
      </c>
    </row>
    <row r="13" spans="1:9" ht="12.75">
      <c r="A13" s="2">
        <v>38881</v>
      </c>
      <c r="B13" s="1">
        <v>41105</v>
      </c>
      <c r="C13" s="1">
        <f>'[1]MIDATL'!AA165</f>
        <v>39202.24999999999</v>
      </c>
      <c r="D13" s="1"/>
      <c r="E13" s="6">
        <f t="shared" si="0"/>
        <v>1.0485367549056497</v>
      </c>
      <c r="G13" s="1">
        <v>34034</v>
      </c>
      <c r="I13" s="6">
        <f t="shared" si="1"/>
        <v>1.2077628254098842</v>
      </c>
    </row>
    <row r="14" spans="1:9" ht="12.75">
      <c r="A14" s="2">
        <v>38882</v>
      </c>
      <c r="B14" s="1">
        <v>40601</v>
      </c>
      <c r="C14" s="1">
        <f>'[1]MIDATL'!AA166</f>
        <v>38349.06799999999</v>
      </c>
      <c r="D14" s="1"/>
      <c r="E14" s="6">
        <f t="shared" si="0"/>
        <v>1.0587219486012023</v>
      </c>
      <c r="G14" s="1">
        <v>33087</v>
      </c>
      <c r="I14" s="6">
        <f t="shared" si="1"/>
        <v>1.2270982561126726</v>
      </c>
    </row>
    <row r="15" spans="1:9" ht="12.75">
      <c r="A15" s="2">
        <v>38883</v>
      </c>
      <c r="B15" s="1">
        <v>40318</v>
      </c>
      <c r="C15" s="1">
        <f>'[1]MIDATL'!AA167</f>
        <v>38656.382000000005</v>
      </c>
      <c r="D15" s="1"/>
      <c r="E15" s="6">
        <f t="shared" si="0"/>
        <v>1.0429843123963334</v>
      </c>
      <c r="G15" s="1">
        <v>34916</v>
      </c>
      <c r="I15" s="6">
        <f t="shared" si="1"/>
        <v>1.1547141711536257</v>
      </c>
    </row>
    <row r="16" spans="1:9" ht="12.75">
      <c r="A16" s="2">
        <v>38884</v>
      </c>
      <c r="B16" s="1">
        <v>42730</v>
      </c>
      <c r="C16" s="1">
        <f>'[1]MIDATL'!AA168</f>
        <v>41280.486000000004</v>
      </c>
      <c r="D16" s="1"/>
      <c r="E16" s="6">
        <f t="shared" si="0"/>
        <v>1.035113782332892</v>
      </c>
      <c r="G16" s="1">
        <v>35330</v>
      </c>
      <c r="I16" s="6">
        <f t="shared" si="1"/>
        <v>1.2094537220492498</v>
      </c>
    </row>
    <row r="17" spans="1:9" ht="12.75">
      <c r="A17" s="2">
        <v>38885</v>
      </c>
      <c r="B17" s="1">
        <v>42260</v>
      </c>
      <c r="C17" s="1">
        <f>'[1]MIDATL'!AA169</f>
        <v>39798.068999999996</v>
      </c>
      <c r="D17" s="1"/>
      <c r="E17" s="6">
        <f t="shared" si="0"/>
        <v>1.0618605641394312</v>
      </c>
      <c r="G17" s="1">
        <v>36438</v>
      </c>
      <c r="I17" s="6">
        <f t="shared" si="1"/>
        <v>1.1597782534716505</v>
      </c>
    </row>
    <row r="18" spans="1:9" ht="12.75">
      <c r="A18" s="2">
        <v>38886</v>
      </c>
      <c r="B18" s="1">
        <v>47667</v>
      </c>
      <c r="C18" s="1">
        <f>'[1]MIDATL'!AA170</f>
        <v>46183.861</v>
      </c>
      <c r="D18" s="1"/>
      <c r="E18" s="6">
        <f t="shared" si="0"/>
        <v>1.032113794037272</v>
      </c>
      <c r="G18" s="1">
        <v>39077</v>
      </c>
      <c r="I18" s="6">
        <f t="shared" si="1"/>
        <v>1.2198224019244057</v>
      </c>
    </row>
    <row r="19" spans="1:9" ht="12.75">
      <c r="A19" s="2">
        <v>38887</v>
      </c>
      <c r="B19" s="1">
        <v>49665</v>
      </c>
      <c r="C19" s="1">
        <f>'[1]MIDATL'!AA171</f>
        <v>50747.57299999999</v>
      </c>
      <c r="D19" s="1"/>
      <c r="E19" s="6">
        <f t="shared" si="0"/>
        <v>0.9786674921379986</v>
      </c>
      <c r="G19" s="1">
        <v>43443</v>
      </c>
      <c r="I19" s="6">
        <f t="shared" si="1"/>
        <v>1.143222153166218</v>
      </c>
    </row>
    <row r="20" spans="1:9" ht="12.75">
      <c r="A20" s="2">
        <v>38888</v>
      </c>
      <c r="B20" s="1">
        <v>48340</v>
      </c>
      <c r="C20" s="1">
        <f>'[1]MIDATL'!AA172</f>
        <v>47635.714</v>
      </c>
      <c r="D20" s="1"/>
      <c r="E20" s="6">
        <f t="shared" si="0"/>
        <v>1.0147848313977197</v>
      </c>
      <c r="G20" s="1">
        <v>39965</v>
      </c>
      <c r="I20" s="6">
        <f t="shared" si="1"/>
        <v>1.2095583635681222</v>
      </c>
    </row>
    <row r="21" spans="1:9" ht="12.75">
      <c r="A21" s="2">
        <v>38889</v>
      </c>
      <c r="B21" s="1">
        <v>46337</v>
      </c>
      <c r="C21" s="1">
        <f>'[1]MIDATL'!AA173</f>
        <v>47767.618</v>
      </c>
      <c r="D21" s="1"/>
      <c r="E21" s="6">
        <f t="shared" si="0"/>
        <v>0.9700504638937616</v>
      </c>
      <c r="G21" s="1">
        <v>37200</v>
      </c>
      <c r="I21" s="6">
        <f t="shared" si="1"/>
        <v>1.2456182795698925</v>
      </c>
    </row>
    <row r="22" spans="1:9" ht="12.75">
      <c r="A22" s="2">
        <v>38890</v>
      </c>
      <c r="B22" s="1">
        <v>51123</v>
      </c>
      <c r="C22" s="1">
        <f>'[1]MIDATL'!AA174</f>
        <v>52049.988999999994</v>
      </c>
      <c r="D22" s="1"/>
      <c r="E22" s="6">
        <f t="shared" si="0"/>
        <v>0.9821904093005669</v>
      </c>
      <c r="G22" s="1">
        <v>40706</v>
      </c>
      <c r="I22" s="6">
        <f t="shared" si="1"/>
        <v>1.2559082199184395</v>
      </c>
    </row>
    <row r="23" spans="1:9" ht="12.75">
      <c r="A23" s="2">
        <v>38891</v>
      </c>
      <c r="B23" s="1">
        <v>50149</v>
      </c>
      <c r="C23" s="1">
        <f>'[1]MIDATL'!AA175</f>
        <v>48062.293</v>
      </c>
      <c r="D23" s="1"/>
      <c r="E23" s="6">
        <f t="shared" si="0"/>
        <v>1.0434167175502842</v>
      </c>
      <c r="G23" s="1">
        <v>39302</v>
      </c>
      <c r="I23" s="6">
        <f t="shared" si="1"/>
        <v>1.2759910437127882</v>
      </c>
    </row>
    <row r="24" spans="1:9" ht="12.75">
      <c r="A24" s="2">
        <v>38892</v>
      </c>
      <c r="B24" s="1">
        <v>38435</v>
      </c>
      <c r="C24" s="1">
        <f>'[1]MIDATL'!AA176</f>
        <v>40007.05500000001</v>
      </c>
      <c r="D24" s="1"/>
      <c r="E24" s="6">
        <f t="shared" si="0"/>
        <v>0.9607055555576384</v>
      </c>
      <c r="G24" s="1">
        <v>32288</v>
      </c>
      <c r="I24" s="6">
        <f t="shared" si="1"/>
        <v>1.1903803270564917</v>
      </c>
    </row>
    <row r="25" spans="1:9" ht="12.75">
      <c r="A25" s="2">
        <v>38893</v>
      </c>
      <c r="B25" s="1">
        <v>34683</v>
      </c>
      <c r="C25" s="1">
        <f>'[1]MIDATL'!AA177</f>
        <v>36503.646</v>
      </c>
      <c r="D25" s="1"/>
      <c r="E25" s="6">
        <f t="shared" si="0"/>
        <v>0.9501242697784216</v>
      </c>
      <c r="G25" s="1">
        <v>31208</v>
      </c>
      <c r="I25" s="6">
        <f t="shared" si="1"/>
        <v>1.1113496539348884</v>
      </c>
    </row>
    <row r="26" spans="1:9" ht="12.75">
      <c r="A26" s="2">
        <v>38894</v>
      </c>
      <c r="B26" s="1">
        <v>44398</v>
      </c>
      <c r="C26" s="1">
        <f>'[1]MIDATL'!AA178</f>
        <v>43358.897999999994</v>
      </c>
      <c r="D26" s="1"/>
      <c r="E26" s="6">
        <f t="shared" si="0"/>
        <v>1.023965138597388</v>
      </c>
      <c r="G26" s="1">
        <v>34682</v>
      </c>
      <c r="I26" s="6">
        <f t="shared" si="1"/>
        <v>1.2801453203390807</v>
      </c>
    </row>
    <row r="27" spans="1:9" ht="12.75">
      <c r="A27" s="2">
        <v>38895</v>
      </c>
      <c r="B27" s="1">
        <v>41841</v>
      </c>
      <c r="C27" s="1">
        <f>'[1]MIDATL'!AA179</f>
        <v>44574.933</v>
      </c>
      <c r="D27" s="1"/>
      <c r="E27" s="6">
        <f t="shared" si="0"/>
        <v>0.9386665819553784</v>
      </c>
      <c r="G27" s="1">
        <v>37286</v>
      </c>
      <c r="I27" s="6">
        <f t="shared" si="1"/>
        <v>1.122163814836668</v>
      </c>
    </row>
    <row r="28" spans="1:9" ht="12.75">
      <c r="A28" s="2">
        <v>38896</v>
      </c>
      <c r="B28" s="1">
        <v>48051</v>
      </c>
      <c r="C28" s="1">
        <f>'[1]MIDATL'!AA180</f>
        <v>50063.055</v>
      </c>
      <c r="D28" s="1"/>
      <c r="E28" s="6">
        <f t="shared" si="0"/>
        <v>0.9598095841334493</v>
      </c>
      <c r="G28" s="1">
        <v>39785</v>
      </c>
      <c r="I28" s="6">
        <f t="shared" si="1"/>
        <v>1.2077667462611537</v>
      </c>
    </row>
    <row r="29" spans="1:9" ht="12.75">
      <c r="A29" s="2">
        <v>38897</v>
      </c>
      <c r="B29" s="1">
        <v>49413</v>
      </c>
      <c r="C29" s="1">
        <f>'[1]MIDATL'!AA181</f>
        <v>49185.635</v>
      </c>
      <c r="D29" s="1"/>
      <c r="E29" s="6">
        <f t="shared" si="0"/>
        <v>1.0046225895019958</v>
      </c>
      <c r="G29" s="1">
        <v>39192</v>
      </c>
      <c r="I29" s="6">
        <f t="shared" si="1"/>
        <v>1.260793018983466</v>
      </c>
    </row>
    <row r="30" spans="1:9" ht="12.75">
      <c r="A30" s="2">
        <v>38898</v>
      </c>
      <c r="B30" s="1">
        <v>46589</v>
      </c>
      <c r="C30" s="1">
        <f>'[1]MIDATL'!AA182</f>
        <v>43358.088</v>
      </c>
      <c r="D30" s="1"/>
      <c r="E30" s="6">
        <f t="shared" si="0"/>
        <v>1.0745169390310754</v>
      </c>
      <c r="G30" s="1">
        <v>36843</v>
      </c>
      <c r="I30" s="6">
        <f t="shared" si="1"/>
        <v>1.2645278614662214</v>
      </c>
    </row>
    <row r="31" spans="1:9" ht="12.75">
      <c r="A31" s="2">
        <v>38899</v>
      </c>
      <c r="B31" s="1">
        <v>46036</v>
      </c>
      <c r="C31" s="1">
        <f>'[1]MIDATL'!AA183</f>
        <v>41453.132</v>
      </c>
      <c r="D31" s="1"/>
      <c r="E31" s="6">
        <f t="shared" si="0"/>
        <v>1.1105554099024413</v>
      </c>
      <c r="G31" s="1">
        <v>35257</v>
      </c>
      <c r="I31" s="6">
        <f t="shared" si="1"/>
        <v>1.3057265223927164</v>
      </c>
    </row>
    <row r="32" spans="1:9" ht="12.75">
      <c r="A32" s="2">
        <v>38900</v>
      </c>
      <c r="B32" s="1">
        <v>50823</v>
      </c>
      <c r="C32" s="1">
        <f>'[1]MIDATL'!AA184</f>
        <v>46025.759000000005</v>
      </c>
      <c r="D32" s="1"/>
      <c r="E32" s="6">
        <f t="shared" si="0"/>
        <v>1.104229481582259</v>
      </c>
      <c r="G32" s="1">
        <v>36565</v>
      </c>
      <c r="I32" s="6">
        <f t="shared" si="1"/>
        <v>1.3899357308901956</v>
      </c>
    </row>
    <row r="33" spans="1:9" ht="12.75">
      <c r="A33" s="2">
        <v>38901</v>
      </c>
      <c r="B33" s="1">
        <v>55182</v>
      </c>
      <c r="C33" s="1">
        <f>'[1]MIDATL'!AA185</f>
        <v>49728.314000000006</v>
      </c>
      <c r="D33" s="1"/>
      <c r="E33" s="6">
        <f t="shared" si="0"/>
        <v>1.1096696340841155</v>
      </c>
      <c r="G33" s="1">
        <v>39272</v>
      </c>
      <c r="I33" s="6">
        <f t="shared" si="1"/>
        <v>1.405123243023019</v>
      </c>
    </row>
    <row r="34" spans="1:9" ht="12.75">
      <c r="A34" s="2">
        <v>38902</v>
      </c>
      <c r="B34" s="1">
        <v>52826</v>
      </c>
      <c r="C34" s="1">
        <f>'[1]MIDATL'!AA186</f>
        <v>46583.695999999996</v>
      </c>
      <c r="D34" s="1"/>
      <c r="E34" s="6">
        <f t="shared" si="0"/>
        <v>1.1340019048724688</v>
      </c>
      <c r="G34" s="1">
        <v>35349</v>
      </c>
      <c r="I34" s="6">
        <f aca="true" t="shared" si="2" ref="I34:I65">B34/G34</f>
        <v>1.494412854677643</v>
      </c>
    </row>
    <row r="35" spans="1:9" ht="12.75">
      <c r="A35" s="2">
        <v>38903</v>
      </c>
      <c r="B35" s="1">
        <v>47944</v>
      </c>
      <c r="C35" s="1">
        <f>'[1]MIDATL'!AA187</f>
        <v>43799.658</v>
      </c>
      <c r="D35" s="1"/>
      <c r="E35" s="6">
        <f aca="true" t="shared" si="3" ref="E35:E66">B35/C35</f>
        <v>1.0946204191822684</v>
      </c>
      <c r="G35" s="1">
        <v>37472</v>
      </c>
      <c r="I35" s="6">
        <f t="shared" si="2"/>
        <v>1.279461998292058</v>
      </c>
    </row>
    <row r="36" spans="1:9" ht="12.75">
      <c r="A36" s="2">
        <v>38904</v>
      </c>
      <c r="B36" s="1">
        <v>41594</v>
      </c>
      <c r="C36" s="1">
        <f>'[1]MIDATL'!AA188</f>
        <v>40225.577000000005</v>
      </c>
      <c r="D36" s="1"/>
      <c r="E36" s="6">
        <f t="shared" si="3"/>
        <v>1.0340187289296061</v>
      </c>
      <c r="G36" s="1">
        <v>34399</v>
      </c>
      <c r="I36" s="6">
        <f t="shared" si="2"/>
        <v>1.2091630570656124</v>
      </c>
    </row>
    <row r="37" spans="1:9" ht="12.75">
      <c r="A37" s="2">
        <v>38905</v>
      </c>
      <c r="B37" s="1">
        <v>43278</v>
      </c>
      <c r="C37" s="1">
        <f>'[1]MIDATL'!AA189</f>
        <v>40924.44700000001</v>
      </c>
      <c r="D37" s="1"/>
      <c r="E37" s="6">
        <f t="shared" si="3"/>
        <v>1.0575097080725364</v>
      </c>
      <c r="G37" s="1">
        <v>32507</v>
      </c>
      <c r="I37" s="6">
        <f t="shared" si="2"/>
        <v>1.3313440182114622</v>
      </c>
    </row>
    <row r="38" spans="1:9" ht="12.75">
      <c r="A38" s="2">
        <v>38906</v>
      </c>
      <c r="B38" s="1">
        <v>41751</v>
      </c>
      <c r="C38" s="1">
        <f>'[1]MIDATL'!AA190</f>
        <v>37968.509999999995</v>
      </c>
      <c r="D38" s="1"/>
      <c r="E38" s="6">
        <f t="shared" si="3"/>
        <v>1.0996217655104192</v>
      </c>
      <c r="G38" s="1">
        <v>32780</v>
      </c>
      <c r="I38" s="6">
        <f t="shared" si="2"/>
        <v>1.273672971323978</v>
      </c>
    </row>
    <row r="39" spans="1:9" ht="12.75">
      <c r="A39" s="2">
        <v>38907</v>
      </c>
      <c r="B39" s="1">
        <v>42240</v>
      </c>
      <c r="C39" s="1">
        <f>'[1]MIDATL'!AA191</f>
        <v>40200.28400000001</v>
      </c>
      <c r="D39" s="1"/>
      <c r="E39" s="6">
        <f t="shared" si="3"/>
        <v>1.0507388455265638</v>
      </c>
      <c r="G39" s="1">
        <v>33121</v>
      </c>
      <c r="I39" s="6">
        <f t="shared" si="2"/>
        <v>1.275323812686815</v>
      </c>
    </row>
    <row r="40" spans="1:9" ht="12.75">
      <c r="A40" s="2">
        <v>38908</v>
      </c>
      <c r="B40" s="1">
        <v>51012</v>
      </c>
      <c r="C40" s="1">
        <f>'[1]MIDATL'!AA192</f>
        <v>48788.323</v>
      </c>
      <c r="D40" s="1"/>
      <c r="E40" s="6">
        <f t="shared" si="3"/>
        <v>1.0455780576840077</v>
      </c>
      <c r="G40" s="1">
        <v>37566</v>
      </c>
      <c r="I40" s="6">
        <f t="shared" si="2"/>
        <v>1.3579300431241015</v>
      </c>
    </row>
    <row r="41" spans="1:9" ht="12.75">
      <c r="A41" s="2">
        <v>38909</v>
      </c>
      <c r="B41" s="1">
        <v>52527</v>
      </c>
      <c r="C41" s="1">
        <f>'[1]MIDATL'!AA193</f>
        <v>53753.94500000001</v>
      </c>
      <c r="D41" s="1"/>
      <c r="E41" s="6">
        <f t="shared" si="3"/>
        <v>0.9771747915432066</v>
      </c>
      <c r="G41" s="1">
        <v>39612</v>
      </c>
      <c r="I41" s="6">
        <f t="shared" si="2"/>
        <v>1.326037564374432</v>
      </c>
    </row>
    <row r="42" spans="1:9" ht="12.75">
      <c r="A42" s="2">
        <v>38910</v>
      </c>
      <c r="B42" s="1">
        <v>53612</v>
      </c>
      <c r="C42" s="1">
        <f>'[1]MIDATL'!AA194</f>
        <v>51983.895000000004</v>
      </c>
      <c r="D42" s="1"/>
      <c r="E42" s="6">
        <f t="shared" si="3"/>
        <v>1.0313194115215876</v>
      </c>
      <c r="G42" s="1">
        <v>42186</v>
      </c>
      <c r="I42" s="6">
        <f t="shared" si="2"/>
        <v>1.270848148674916</v>
      </c>
    </row>
    <row r="43" spans="1:9" ht="12.75">
      <c r="A43" s="2">
        <v>38911</v>
      </c>
      <c r="B43" s="1">
        <v>51689</v>
      </c>
      <c r="C43" s="1">
        <f>'[1]MIDATL'!AA195</f>
        <v>49067.729</v>
      </c>
      <c r="D43" s="1"/>
      <c r="E43" s="6">
        <f t="shared" si="3"/>
        <v>1.0534214860443205</v>
      </c>
      <c r="G43" s="1">
        <v>42097</v>
      </c>
      <c r="I43" s="6">
        <f t="shared" si="2"/>
        <v>1.2278547164881108</v>
      </c>
    </row>
    <row r="44" spans="1:9" ht="12.75">
      <c r="A44" s="2">
        <v>38912</v>
      </c>
      <c r="B44" s="1">
        <v>51818</v>
      </c>
      <c r="C44" s="1">
        <f>'[1]MIDATL'!AA196</f>
        <v>52009.388999999996</v>
      </c>
      <c r="D44" s="1"/>
      <c r="E44" s="6">
        <f t="shared" si="3"/>
        <v>0.9963201067407272</v>
      </c>
      <c r="G44" s="1">
        <v>40712</v>
      </c>
      <c r="I44" s="6">
        <f t="shared" si="2"/>
        <v>1.2727942621340145</v>
      </c>
    </row>
    <row r="45" spans="1:9" ht="12.75">
      <c r="A45" s="2">
        <v>38913</v>
      </c>
      <c r="B45" s="1">
        <v>48926</v>
      </c>
      <c r="C45" s="1">
        <f>'[1]MIDATL'!AA197</f>
        <v>44360.888999999996</v>
      </c>
      <c r="D45" s="1"/>
      <c r="E45" s="6">
        <f t="shared" si="3"/>
        <v>1.1029084651572245</v>
      </c>
      <c r="G45" s="1">
        <v>38893</v>
      </c>
      <c r="I45" s="6">
        <f t="shared" si="2"/>
        <v>1.2579641580747178</v>
      </c>
    </row>
    <row r="46" spans="1:9" ht="12.75">
      <c r="A46" s="2">
        <v>38914</v>
      </c>
      <c r="B46" s="1">
        <v>50305</v>
      </c>
      <c r="C46" s="1">
        <f>'[1]MIDATL'!AA198</f>
        <v>50133.448</v>
      </c>
      <c r="D46" s="1"/>
      <c r="E46" s="6">
        <f t="shared" si="3"/>
        <v>1.0034219070669148</v>
      </c>
      <c r="G46" s="1">
        <v>38494</v>
      </c>
      <c r="I46" s="6">
        <f t="shared" si="2"/>
        <v>1.306827037979945</v>
      </c>
    </row>
    <row r="47" spans="1:9" ht="12.75">
      <c r="A47" s="2">
        <v>38915</v>
      </c>
      <c r="B47" s="1">
        <v>58904</v>
      </c>
      <c r="C47" s="1">
        <f>'[1]MIDATL'!AA199</f>
        <v>59199.87300000001</v>
      </c>
      <c r="D47" s="1"/>
      <c r="E47" s="6">
        <f t="shared" si="3"/>
        <v>0.995002134548498</v>
      </c>
      <c r="G47" s="1">
        <v>44399</v>
      </c>
      <c r="I47" s="6">
        <f t="shared" si="2"/>
        <v>1.326696547219532</v>
      </c>
    </row>
    <row r="48" spans="1:9" ht="12.75">
      <c r="A48" s="2">
        <v>38916</v>
      </c>
      <c r="B48" s="1">
        <v>59777</v>
      </c>
      <c r="C48" s="1">
        <f>'[1]MIDATL'!AA200</f>
        <v>59967.746</v>
      </c>
      <c r="D48" s="1"/>
      <c r="E48" s="6">
        <f t="shared" si="3"/>
        <v>0.9968191901026262</v>
      </c>
      <c r="G48" s="1">
        <v>46769</v>
      </c>
      <c r="I48" s="6">
        <f t="shared" si="2"/>
        <v>1.2781329513139046</v>
      </c>
    </row>
    <row r="49" spans="1:9" ht="12.75">
      <c r="A49" s="2">
        <v>38917</v>
      </c>
      <c r="B49" s="1">
        <v>53053</v>
      </c>
      <c r="C49" s="1">
        <f>'[1]MIDATL'!AA201</f>
        <v>53682.329999999994</v>
      </c>
      <c r="D49" s="1"/>
      <c r="E49" s="6">
        <f t="shared" si="3"/>
        <v>0.9882767756168558</v>
      </c>
      <c r="G49" s="1">
        <v>43028</v>
      </c>
      <c r="I49" s="6">
        <f t="shared" si="2"/>
        <v>1.2329878218834247</v>
      </c>
    </row>
    <row r="50" spans="1:9" ht="12.75">
      <c r="A50" s="2">
        <v>38918</v>
      </c>
      <c r="B50" s="1">
        <v>51862</v>
      </c>
      <c r="C50" s="1">
        <f>'[1]MIDATL'!AA202</f>
        <v>52313.438</v>
      </c>
      <c r="D50" s="1"/>
      <c r="E50" s="6">
        <f t="shared" si="3"/>
        <v>0.9913705155451645</v>
      </c>
      <c r="G50" s="1">
        <v>39901</v>
      </c>
      <c r="I50" s="6">
        <f t="shared" si="2"/>
        <v>1.2997669231347586</v>
      </c>
    </row>
    <row r="51" spans="1:9" ht="12.75">
      <c r="A51" s="2">
        <v>38919</v>
      </c>
      <c r="B51" s="1">
        <v>51902</v>
      </c>
      <c r="C51" s="1">
        <f>'[1]MIDATL'!AA203</f>
        <v>54001.024</v>
      </c>
      <c r="D51" s="1"/>
      <c r="E51" s="6">
        <f t="shared" si="3"/>
        <v>0.9611299222770294</v>
      </c>
      <c r="G51" s="1">
        <v>41473</v>
      </c>
      <c r="I51" s="6">
        <f t="shared" si="2"/>
        <v>1.2514648084295807</v>
      </c>
    </row>
    <row r="52" spans="1:9" ht="12.75">
      <c r="A52" s="2">
        <v>38920</v>
      </c>
      <c r="B52" s="1">
        <v>44496</v>
      </c>
      <c r="C52" s="1">
        <f>'[1]MIDATL'!AA204</f>
        <v>43980.819</v>
      </c>
      <c r="D52" s="1"/>
      <c r="E52" s="6">
        <f t="shared" si="3"/>
        <v>1.0117137654939985</v>
      </c>
      <c r="G52" s="1">
        <v>37522</v>
      </c>
      <c r="I52" s="6">
        <f t="shared" si="2"/>
        <v>1.185864292948137</v>
      </c>
    </row>
    <row r="53" spans="1:9" ht="12.75">
      <c r="A53" s="2">
        <v>38921</v>
      </c>
      <c r="B53" s="1">
        <v>42899</v>
      </c>
      <c r="C53" s="1">
        <f>'[1]MIDATL'!AA205</f>
        <v>39738.59700000001</v>
      </c>
      <c r="D53" s="1"/>
      <c r="E53" s="6">
        <f t="shared" si="3"/>
        <v>1.0795298082617257</v>
      </c>
      <c r="G53" s="1">
        <v>35232</v>
      </c>
      <c r="I53" s="6">
        <f t="shared" si="2"/>
        <v>1.217614668483197</v>
      </c>
    </row>
    <row r="54" spans="1:9" ht="12.75">
      <c r="A54" s="2">
        <v>38922</v>
      </c>
      <c r="B54" s="1">
        <v>51005</v>
      </c>
      <c r="C54" s="1">
        <f>'[1]MIDATL'!AA206</f>
        <v>48289.30600000001</v>
      </c>
      <c r="D54" s="1"/>
      <c r="E54" s="6">
        <f t="shared" si="3"/>
        <v>1.0562380001899383</v>
      </c>
      <c r="G54" s="1">
        <v>38268</v>
      </c>
      <c r="I54" s="6">
        <f t="shared" si="2"/>
        <v>1.332836834953486</v>
      </c>
    </row>
    <row r="55" spans="1:9" ht="12.75">
      <c r="A55" s="2">
        <v>38923</v>
      </c>
      <c r="B55" s="1">
        <v>51401</v>
      </c>
      <c r="C55" s="1">
        <f>'[1]MIDATL'!AA207</f>
        <v>49530.81</v>
      </c>
      <c r="D55" s="1"/>
      <c r="E55" s="6">
        <f t="shared" si="3"/>
        <v>1.0377581145957435</v>
      </c>
      <c r="G55" s="1">
        <v>39588</v>
      </c>
      <c r="I55" s="6">
        <f t="shared" si="2"/>
        <v>1.2983985045973527</v>
      </c>
    </row>
    <row r="56" spans="1:9" ht="12.75">
      <c r="A56" s="2">
        <v>38924</v>
      </c>
      <c r="B56" s="1">
        <v>52775</v>
      </c>
      <c r="C56" s="1">
        <f>'[1]MIDATL'!AA208</f>
        <v>53311.17700000001</v>
      </c>
      <c r="D56" s="1"/>
      <c r="E56" s="6">
        <f t="shared" si="3"/>
        <v>0.9899425030514706</v>
      </c>
      <c r="G56" s="1">
        <v>41483</v>
      </c>
      <c r="I56" s="6">
        <f t="shared" si="2"/>
        <v>1.2722078923896536</v>
      </c>
    </row>
    <row r="57" spans="1:9" ht="12.75">
      <c r="A57" s="2">
        <v>38925</v>
      </c>
      <c r="B57" s="1">
        <v>53353</v>
      </c>
      <c r="C57" s="1">
        <f>'[1]MIDATL'!AA209</f>
        <v>55548.71199999999</v>
      </c>
      <c r="D57" s="1"/>
      <c r="E57" s="6">
        <f t="shared" si="3"/>
        <v>0.9604723148216291</v>
      </c>
      <c r="G57" s="1">
        <v>42893</v>
      </c>
      <c r="I57" s="6">
        <f t="shared" si="2"/>
        <v>1.2438626349287762</v>
      </c>
    </row>
    <row r="58" spans="1:9" ht="12.75">
      <c r="A58" s="2">
        <v>38926</v>
      </c>
      <c r="B58" s="1">
        <v>53266</v>
      </c>
      <c r="C58" s="1">
        <f>'[1]MIDATL'!AA210</f>
        <v>53605.988</v>
      </c>
      <c r="D58" s="1"/>
      <c r="E58" s="6">
        <f t="shared" si="3"/>
        <v>0.9936576488432599</v>
      </c>
      <c r="G58" s="1">
        <v>43428</v>
      </c>
      <c r="I58" s="6">
        <f t="shared" si="2"/>
        <v>1.2265358754720457</v>
      </c>
    </row>
    <row r="59" spans="1:9" ht="12.75">
      <c r="A59" s="2">
        <v>38927</v>
      </c>
      <c r="B59" s="1">
        <v>50508</v>
      </c>
      <c r="C59" s="1">
        <f>'[1]MIDATL'!AA211</f>
        <v>50710.985</v>
      </c>
      <c r="D59" s="1"/>
      <c r="E59" s="6">
        <f t="shared" si="3"/>
        <v>0.9959972183541692</v>
      </c>
      <c r="G59" s="1">
        <v>40769</v>
      </c>
      <c r="I59" s="6">
        <f t="shared" si="2"/>
        <v>1.2388824842404769</v>
      </c>
    </row>
    <row r="60" spans="1:9" ht="12.75">
      <c r="A60" s="2">
        <v>38928</v>
      </c>
      <c r="B60" s="1">
        <v>52648</v>
      </c>
      <c r="C60" s="1">
        <f>'[1]MIDATL'!AA212</f>
        <v>50803.41300000001</v>
      </c>
      <c r="D60" s="1"/>
      <c r="E60" s="6">
        <f t="shared" si="3"/>
        <v>1.0363083283400663</v>
      </c>
      <c r="G60" s="1">
        <v>39890</v>
      </c>
      <c r="I60" s="6">
        <f t="shared" si="2"/>
        <v>1.3198295312108297</v>
      </c>
    </row>
    <row r="61" spans="1:9" ht="12.75">
      <c r="A61" s="2">
        <v>38929</v>
      </c>
      <c r="B61" s="1">
        <v>56725</v>
      </c>
      <c r="C61" s="1">
        <f>'[1]MIDATL'!AA213</f>
        <v>57094.433000000005</v>
      </c>
      <c r="D61" s="1"/>
      <c r="E61" s="6">
        <f t="shared" si="3"/>
        <v>0.9935294392011914</v>
      </c>
      <c r="G61" s="1">
        <v>44846</v>
      </c>
      <c r="I61" s="6">
        <f t="shared" si="2"/>
        <v>1.2648842706149936</v>
      </c>
    </row>
    <row r="62" spans="1:9" ht="12.75">
      <c r="A62" s="2">
        <v>38930</v>
      </c>
      <c r="B62" s="1">
        <v>59776</v>
      </c>
      <c r="C62" s="1">
        <f>'[1]MIDATL'!AA214</f>
        <v>61666.735</v>
      </c>
      <c r="D62" s="1"/>
      <c r="E62" s="6">
        <f t="shared" si="3"/>
        <v>0.9693394664076183</v>
      </c>
      <c r="G62" s="1">
        <v>46803</v>
      </c>
      <c r="I62" s="6">
        <f t="shared" si="2"/>
        <v>1.2771830865542808</v>
      </c>
    </row>
    <row r="63" spans="1:9" ht="12.75">
      <c r="A63" s="2">
        <v>38931</v>
      </c>
      <c r="B63" s="1">
        <v>60707</v>
      </c>
      <c r="C63" s="1">
        <f>'[1]MIDATL'!AA215</f>
        <v>62016.884000000005</v>
      </c>
      <c r="D63" s="1"/>
      <c r="E63" s="6">
        <f t="shared" si="3"/>
        <v>0.9788785905464066</v>
      </c>
      <c r="G63" s="1">
        <v>48356</v>
      </c>
      <c r="I63" s="6">
        <f t="shared" si="2"/>
        <v>1.2554181487302507</v>
      </c>
    </row>
    <row r="64" spans="1:9" ht="12.75">
      <c r="A64" s="2">
        <v>38932</v>
      </c>
      <c r="B64" s="1">
        <v>59749</v>
      </c>
      <c r="C64" s="1">
        <f>'[1]MIDATL'!AA216</f>
        <v>61808.37900000001</v>
      </c>
      <c r="D64" s="1"/>
      <c r="E64" s="6">
        <f t="shared" si="3"/>
        <v>0.9666812326529384</v>
      </c>
      <c r="G64" s="1">
        <v>49454</v>
      </c>
      <c r="I64" s="6">
        <f t="shared" si="2"/>
        <v>1.2081732519108668</v>
      </c>
    </row>
    <row r="65" spans="1:9" ht="12.75">
      <c r="A65" s="2">
        <v>38933</v>
      </c>
      <c r="B65" s="1">
        <v>56545</v>
      </c>
      <c r="C65" s="1">
        <f>'[1]MIDATL'!AA217</f>
        <v>54311.452</v>
      </c>
      <c r="D65" s="1"/>
      <c r="E65" s="6">
        <f t="shared" si="3"/>
        <v>1.0411248073426578</v>
      </c>
      <c r="G65" s="1">
        <v>44390</v>
      </c>
      <c r="I65" s="6">
        <f t="shared" si="2"/>
        <v>1.273822933093039</v>
      </c>
    </row>
    <row r="66" spans="1:9" ht="12.75">
      <c r="A66" s="2">
        <v>38934</v>
      </c>
      <c r="B66" s="1">
        <v>49093</v>
      </c>
      <c r="C66" s="1">
        <f>'[1]MIDATL'!AA218</f>
        <v>46778.756</v>
      </c>
      <c r="D66" s="1"/>
      <c r="E66" s="6">
        <f t="shared" si="3"/>
        <v>1.0494721150771944</v>
      </c>
      <c r="G66" s="1">
        <v>39085</v>
      </c>
      <c r="I66" s="6">
        <f aca="true" t="shared" si="4" ref="I66:I92">B66/G66</f>
        <v>1.2560573109888704</v>
      </c>
    </row>
    <row r="67" spans="1:9" ht="12.75">
      <c r="A67" s="2">
        <v>38935</v>
      </c>
      <c r="B67" s="1">
        <v>49217</v>
      </c>
      <c r="C67" s="1">
        <f>'[1]MIDATL'!AA219</f>
        <v>46083.044</v>
      </c>
      <c r="D67" s="1"/>
      <c r="E67" s="6">
        <f aca="true" t="shared" si="5" ref="E67:E92">B67/C67</f>
        <v>1.0680067054598217</v>
      </c>
      <c r="G67" s="1">
        <v>37395</v>
      </c>
      <c r="I67" s="6">
        <f t="shared" si="4"/>
        <v>1.3161385211926728</v>
      </c>
    </row>
    <row r="68" spans="1:9" ht="12.75">
      <c r="A68" s="2">
        <v>38936</v>
      </c>
      <c r="B68" s="1">
        <v>55236</v>
      </c>
      <c r="C68" s="1">
        <f>'[1]MIDATL'!AA220</f>
        <v>53773.57</v>
      </c>
      <c r="D68" s="1"/>
      <c r="E68" s="6">
        <f t="shared" si="5"/>
        <v>1.0271960742052275</v>
      </c>
      <c r="G68" s="1">
        <v>41286</v>
      </c>
      <c r="I68" s="6">
        <f t="shared" si="4"/>
        <v>1.3378869350385119</v>
      </c>
    </row>
    <row r="69" spans="1:9" ht="12.75">
      <c r="A69" s="2">
        <v>38937</v>
      </c>
      <c r="B69" s="1">
        <v>51035</v>
      </c>
      <c r="C69" s="1">
        <f>'[1]MIDATL'!AA221</f>
        <v>50281.34</v>
      </c>
      <c r="D69" s="1"/>
      <c r="E69" s="6">
        <f t="shared" si="5"/>
        <v>1.014988860678733</v>
      </c>
      <c r="G69" s="1">
        <v>39529</v>
      </c>
      <c r="I69" s="6">
        <f t="shared" si="4"/>
        <v>1.2910774368185383</v>
      </c>
    </row>
    <row r="70" spans="1:9" ht="12.75">
      <c r="A70" s="2">
        <v>38938</v>
      </c>
      <c r="B70" s="1">
        <v>48681</v>
      </c>
      <c r="C70" s="1">
        <f>'[1]MIDATL'!AA222</f>
        <v>46676.861</v>
      </c>
      <c r="D70" s="1"/>
      <c r="E70" s="6">
        <f t="shared" si="5"/>
        <v>1.0429364562454189</v>
      </c>
      <c r="G70" s="1">
        <v>36407</v>
      </c>
      <c r="I70" s="6">
        <f t="shared" si="4"/>
        <v>1.3371329689345455</v>
      </c>
    </row>
    <row r="71" spans="1:9" ht="12.75">
      <c r="A71" s="2">
        <v>38939</v>
      </c>
      <c r="B71" s="1">
        <v>47221</v>
      </c>
      <c r="C71" s="1">
        <f>'[1]MIDATL'!AA223</f>
        <v>45236.672999999995</v>
      </c>
      <c r="D71" s="1"/>
      <c r="E71" s="6">
        <f t="shared" si="5"/>
        <v>1.0438654496098774</v>
      </c>
      <c r="G71" s="1">
        <v>37557</v>
      </c>
      <c r="I71" s="6">
        <f t="shared" si="4"/>
        <v>1.2573155470351731</v>
      </c>
    </row>
    <row r="72" spans="1:9" ht="12.75">
      <c r="A72" s="2">
        <v>38940</v>
      </c>
      <c r="B72" s="1">
        <v>43620</v>
      </c>
      <c r="C72" s="1">
        <f>'[1]MIDATL'!AA224</f>
        <v>41827.974</v>
      </c>
      <c r="D72" s="1"/>
      <c r="E72" s="6">
        <f t="shared" si="5"/>
        <v>1.0428427635534057</v>
      </c>
      <c r="G72" s="1">
        <v>36093</v>
      </c>
      <c r="I72" s="6">
        <f t="shared" si="4"/>
        <v>1.2085445931344028</v>
      </c>
    </row>
    <row r="73" spans="1:9" ht="12.75">
      <c r="A73" s="2">
        <v>38941</v>
      </c>
      <c r="B73" s="1">
        <v>34295</v>
      </c>
      <c r="C73" s="1">
        <f>'[1]MIDATL'!AA225</f>
        <v>35661.284999999996</v>
      </c>
      <c r="D73" s="1"/>
      <c r="E73" s="6">
        <f t="shared" si="5"/>
        <v>0.961687162983611</v>
      </c>
      <c r="G73" s="1">
        <v>31752</v>
      </c>
      <c r="I73" s="6">
        <f t="shared" si="4"/>
        <v>1.0800894431846813</v>
      </c>
    </row>
    <row r="74" spans="1:9" ht="12.75">
      <c r="A74" s="2">
        <v>38942</v>
      </c>
      <c r="B74" s="1">
        <v>36169</v>
      </c>
      <c r="C74" s="1">
        <f>'[1]MIDATL'!AA226</f>
        <v>36057.659</v>
      </c>
      <c r="D74" s="1"/>
      <c r="E74" s="6">
        <f t="shared" si="5"/>
        <v>1.0030878599190258</v>
      </c>
      <c r="G74" s="1">
        <v>30766</v>
      </c>
      <c r="I74" s="6">
        <f t="shared" si="4"/>
        <v>1.1756159396736658</v>
      </c>
    </row>
    <row r="75" spans="1:9" ht="12.75">
      <c r="A75" s="2">
        <v>38943</v>
      </c>
      <c r="B75" s="1">
        <v>49601</v>
      </c>
      <c r="C75" s="1">
        <f>'[1]MIDATL'!AA227</f>
        <v>47317.08200000001</v>
      </c>
      <c r="D75" s="1"/>
      <c r="E75" s="6">
        <f t="shared" si="5"/>
        <v>1.048268361096316</v>
      </c>
      <c r="G75" s="1">
        <v>37531</v>
      </c>
      <c r="I75" s="6">
        <f t="shared" si="4"/>
        <v>1.321600809997069</v>
      </c>
    </row>
    <row r="76" spans="1:9" ht="12.75">
      <c r="A76" s="2">
        <v>38944</v>
      </c>
      <c r="B76" s="1">
        <v>50371</v>
      </c>
      <c r="C76" s="1">
        <f>'[1]MIDATL'!AA228</f>
        <v>47875.309</v>
      </c>
      <c r="D76" s="1"/>
      <c r="E76" s="6">
        <f t="shared" si="5"/>
        <v>1.0521289794703987</v>
      </c>
      <c r="G76" s="1">
        <v>39410</v>
      </c>
      <c r="I76" s="6">
        <f t="shared" si="4"/>
        <v>1.2781273788378584</v>
      </c>
    </row>
    <row r="77" spans="1:9" ht="12.75">
      <c r="A77" s="2">
        <v>38945</v>
      </c>
      <c r="B77" s="1">
        <v>48102</v>
      </c>
      <c r="C77" s="1">
        <f>'[1]MIDATL'!AA229</f>
        <v>48340.412</v>
      </c>
      <c r="D77" s="1"/>
      <c r="E77" s="6">
        <f t="shared" si="5"/>
        <v>0.9950680602391225</v>
      </c>
      <c r="G77" s="1">
        <v>37920</v>
      </c>
      <c r="I77" s="6">
        <f t="shared" si="4"/>
        <v>1.268512658227848</v>
      </c>
    </row>
    <row r="78" spans="1:9" ht="12.75">
      <c r="A78" s="2">
        <v>38946</v>
      </c>
      <c r="B78" s="1">
        <v>47461</v>
      </c>
      <c r="C78" s="1">
        <f>'[1]MIDATL'!AA230</f>
        <v>47827.388</v>
      </c>
      <c r="D78" s="1"/>
      <c r="E78" s="6">
        <f t="shared" si="5"/>
        <v>0.9923393683970365</v>
      </c>
      <c r="G78" s="1">
        <v>36897</v>
      </c>
      <c r="I78" s="6">
        <f t="shared" si="4"/>
        <v>1.2863105401523158</v>
      </c>
    </row>
    <row r="79" spans="1:9" ht="12.75">
      <c r="A79" s="2">
        <v>38947</v>
      </c>
      <c r="B79" s="1">
        <v>47199</v>
      </c>
      <c r="C79" s="1">
        <f>'[1]MIDATL'!AA231</f>
        <v>46155.632999999994</v>
      </c>
      <c r="D79" s="1"/>
      <c r="E79" s="6">
        <f t="shared" si="5"/>
        <v>1.0226054098315585</v>
      </c>
      <c r="G79" s="1">
        <v>37654</v>
      </c>
      <c r="I79" s="6">
        <f t="shared" si="4"/>
        <v>1.2534923248526053</v>
      </c>
    </row>
    <row r="80" spans="1:9" ht="12.75">
      <c r="A80" s="2">
        <v>38948</v>
      </c>
      <c r="B80" s="1">
        <v>43851</v>
      </c>
      <c r="C80" s="1">
        <f>'[1]MIDATL'!AA232</f>
        <v>43210.007999999994</v>
      </c>
      <c r="D80" s="1"/>
      <c r="E80" s="6">
        <f t="shared" si="5"/>
        <v>1.0148343411554102</v>
      </c>
      <c r="G80" s="1">
        <v>35816</v>
      </c>
      <c r="I80" s="6">
        <f t="shared" si="4"/>
        <v>1.2243410766138039</v>
      </c>
    </row>
    <row r="81" spans="1:9" ht="12.75">
      <c r="A81" s="2">
        <v>38949</v>
      </c>
      <c r="B81" s="1">
        <v>44743</v>
      </c>
      <c r="C81" s="1">
        <f>'[1]MIDATL'!AA233</f>
        <v>46270.262</v>
      </c>
      <c r="D81" s="1"/>
      <c r="E81" s="6">
        <f t="shared" si="5"/>
        <v>0.966992579380683</v>
      </c>
      <c r="G81" s="1">
        <v>34473</v>
      </c>
      <c r="I81" s="6">
        <f t="shared" si="4"/>
        <v>1.297914309749659</v>
      </c>
    </row>
    <row r="82" spans="1:9" ht="12.75">
      <c r="A82" s="2">
        <v>38950</v>
      </c>
      <c r="B82" s="1">
        <v>46111</v>
      </c>
      <c r="C82" s="1">
        <f>'[1]MIDATL'!AA234</f>
        <v>47553.443</v>
      </c>
      <c r="D82" s="1"/>
      <c r="E82" s="6">
        <f t="shared" si="5"/>
        <v>0.9696669071890336</v>
      </c>
      <c r="G82" s="1">
        <v>38186</v>
      </c>
      <c r="I82" s="6">
        <f t="shared" si="4"/>
        <v>1.2075367935892736</v>
      </c>
    </row>
    <row r="83" spans="1:9" ht="12.75">
      <c r="A83" s="2">
        <v>38951</v>
      </c>
      <c r="B83" s="1">
        <v>47526</v>
      </c>
      <c r="C83" s="1">
        <f>'[1]MIDATL'!AA235</f>
        <v>48230.46</v>
      </c>
      <c r="D83" s="1"/>
      <c r="E83" s="6">
        <f t="shared" si="5"/>
        <v>0.9853938776449571</v>
      </c>
      <c r="G83" s="1">
        <v>38794</v>
      </c>
      <c r="I83" s="6">
        <f t="shared" si="4"/>
        <v>1.2250863535598289</v>
      </c>
    </row>
    <row r="84" spans="1:9" ht="12.75">
      <c r="A84" s="2">
        <v>38952</v>
      </c>
      <c r="B84" s="1">
        <v>47986</v>
      </c>
      <c r="C84" s="1">
        <f>'[1]MIDATL'!AA236</f>
        <v>48301.060000000005</v>
      </c>
      <c r="D84" s="1"/>
      <c r="E84" s="6">
        <f t="shared" si="5"/>
        <v>0.9934771617848551</v>
      </c>
      <c r="G84" s="1">
        <v>38191</v>
      </c>
      <c r="I84" s="6">
        <f t="shared" si="4"/>
        <v>1.2564740383860071</v>
      </c>
    </row>
    <row r="85" spans="1:9" ht="12.75">
      <c r="A85" s="2">
        <v>38953</v>
      </c>
      <c r="B85" s="1">
        <v>43803</v>
      </c>
      <c r="C85" s="1">
        <f>'[1]MIDATL'!AA237</f>
        <v>46480.801</v>
      </c>
      <c r="D85" s="1"/>
      <c r="E85" s="6">
        <f t="shared" si="5"/>
        <v>0.9423890952309535</v>
      </c>
      <c r="G85" s="1">
        <v>36043</v>
      </c>
      <c r="I85" s="6">
        <f t="shared" si="4"/>
        <v>1.2152983935854396</v>
      </c>
    </row>
    <row r="86" spans="1:9" ht="12.75">
      <c r="A86" s="2">
        <v>38954</v>
      </c>
      <c r="B86" s="1">
        <v>43861</v>
      </c>
      <c r="C86" s="1">
        <f>'[1]MIDATL'!AA238</f>
        <v>47254.64000000001</v>
      </c>
      <c r="D86" s="1"/>
      <c r="E86" s="6">
        <f t="shared" si="5"/>
        <v>0.9281839836257348</v>
      </c>
      <c r="G86" s="1">
        <v>37246</v>
      </c>
      <c r="I86" s="6">
        <f t="shared" si="4"/>
        <v>1.1776029640766794</v>
      </c>
    </row>
    <row r="87" spans="1:9" ht="12.75">
      <c r="A87" s="2">
        <v>38955</v>
      </c>
      <c r="B87" s="1">
        <v>43679</v>
      </c>
      <c r="C87" s="1">
        <f>'[1]MIDATL'!AA239</f>
        <v>37844.295</v>
      </c>
      <c r="D87" s="1"/>
      <c r="E87" s="6">
        <f t="shared" si="5"/>
        <v>1.154176607068516</v>
      </c>
      <c r="G87" s="1">
        <v>35633</v>
      </c>
      <c r="I87" s="6">
        <f t="shared" si="4"/>
        <v>1.2258019251817136</v>
      </c>
    </row>
    <row r="88" spans="1:9" ht="12.75">
      <c r="A88" s="2">
        <v>38956</v>
      </c>
      <c r="B88" s="1">
        <v>39712</v>
      </c>
      <c r="C88" s="1">
        <f>'[1]MIDATL'!AA240</f>
        <v>39030.462</v>
      </c>
      <c r="D88" s="1"/>
      <c r="E88" s="6">
        <f t="shared" si="5"/>
        <v>1.0174616944067945</v>
      </c>
      <c r="G88" s="1">
        <v>35199</v>
      </c>
      <c r="I88" s="6">
        <f t="shared" si="4"/>
        <v>1.1282138697122077</v>
      </c>
    </row>
    <row r="89" spans="1:9" ht="12.75">
      <c r="A89" s="2">
        <v>38957</v>
      </c>
      <c r="B89" s="1">
        <v>50802</v>
      </c>
      <c r="C89" s="1">
        <f>'[1]MIDATL'!AA241</f>
        <v>46255.267</v>
      </c>
      <c r="D89" s="1"/>
      <c r="E89" s="6">
        <f t="shared" si="5"/>
        <v>1.0982965464235672</v>
      </c>
      <c r="G89" s="1">
        <v>38759</v>
      </c>
      <c r="I89" s="6">
        <f t="shared" si="4"/>
        <v>1.3107149307257668</v>
      </c>
    </row>
    <row r="90" spans="1:9" ht="12.75">
      <c r="A90" s="2">
        <v>38958</v>
      </c>
      <c r="B90" s="1">
        <v>46975</v>
      </c>
      <c r="C90" s="1">
        <f>'[1]MIDATL'!AA242</f>
        <v>45187.621999999996</v>
      </c>
      <c r="D90" s="1"/>
      <c r="E90" s="6">
        <f t="shared" si="5"/>
        <v>1.0395545930697572</v>
      </c>
      <c r="G90" s="1">
        <v>38902</v>
      </c>
      <c r="I90" s="6">
        <f t="shared" si="4"/>
        <v>1.2075214641920724</v>
      </c>
    </row>
    <row r="91" spans="1:9" ht="12.75">
      <c r="A91" s="2">
        <v>38959</v>
      </c>
      <c r="B91" s="1">
        <v>40655</v>
      </c>
      <c r="C91" s="1">
        <f>'[1]MIDATL'!AA243</f>
        <v>38717.121999999996</v>
      </c>
      <c r="D91" s="1"/>
      <c r="E91" s="6">
        <f t="shared" si="5"/>
        <v>1.050052222373347</v>
      </c>
      <c r="G91" s="1">
        <v>35779</v>
      </c>
      <c r="I91" s="6">
        <f t="shared" si="4"/>
        <v>1.1362810587215966</v>
      </c>
    </row>
    <row r="92" spans="1:9" ht="12.75">
      <c r="A92" s="2">
        <v>38960</v>
      </c>
      <c r="B92" s="1">
        <v>37477</v>
      </c>
      <c r="C92" s="1">
        <f>'[1]MIDATL'!AA244</f>
        <v>36655.361000000004</v>
      </c>
      <c r="D92" s="1"/>
      <c r="E92" s="6">
        <f t="shared" si="5"/>
        <v>1.0224152477996329</v>
      </c>
      <c r="G92" s="1">
        <v>33947</v>
      </c>
      <c r="I92" s="6">
        <f t="shared" si="4"/>
        <v>1.10398562465019</v>
      </c>
    </row>
    <row r="93" ht="12.75"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11" ht="12.75">
      <c r="A97" t="s">
        <v>3</v>
      </c>
      <c r="B97" s="1">
        <f>AVERAGE(B2:B92)</f>
        <v>46334.868131868134</v>
      </c>
      <c r="C97" s="1">
        <f>AVERAGE(C2:C92)</f>
        <v>45619.72893406593</v>
      </c>
      <c r="E97" s="6">
        <f>AVERAGE(E2:E92)</f>
        <v>1.016933033268123</v>
      </c>
      <c r="G97" s="1">
        <f>AVERAGE(G2:G92)</f>
        <v>37492.71428571428</v>
      </c>
      <c r="I97" s="6">
        <f>AVERAGE(I2:I94)</f>
        <v>1.2315647594832884</v>
      </c>
      <c r="K97" s="1"/>
    </row>
    <row r="98" spans="1:9" ht="12.75">
      <c r="A98" t="s">
        <v>0</v>
      </c>
      <c r="I98" s="6">
        <f>MAX(I2:I94)</f>
        <v>1.494412854677643</v>
      </c>
    </row>
    <row r="99" spans="1:9" ht="12.75">
      <c r="A99" t="s">
        <v>1</v>
      </c>
      <c r="I99" s="6">
        <f>MIN(I2:I94)</f>
        <v>0.9948291837283677</v>
      </c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128"/>
  <sheetViews>
    <sheetView tabSelected="1" zoomScale="80" zoomScaleNormal="80" workbookViewId="0" topLeftCell="AB1">
      <pane xSplit="1" ySplit="2" topLeftCell="BT3" activePane="bottomRight" state="frozen"/>
      <selection pane="topLeft"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ColWidth="9.140625" defaultRowHeight="12.75"/>
  <cols>
    <col min="1" max="3" width="10.8515625" style="0" customWidth="1"/>
    <col min="4" max="4" width="9.8515625" style="0" customWidth="1"/>
    <col min="5" max="5" width="10.28125" style="16" customWidth="1"/>
    <col min="6" max="6" width="8.421875" style="17" customWidth="1"/>
    <col min="7" max="26" width="4.140625" style="0" customWidth="1"/>
    <col min="27" max="27" width="5.00390625" style="15" customWidth="1"/>
    <col min="28" max="30" width="10.8515625" style="0" customWidth="1"/>
    <col min="31" max="31" width="9.8515625" style="0" customWidth="1"/>
    <col min="32" max="32" width="10.28125" style="86" customWidth="1"/>
    <col min="33" max="33" width="8.421875" style="114" customWidth="1"/>
    <col min="34" max="54" width="4.140625" style="0" customWidth="1"/>
    <col min="55" max="55" width="14.00390625" style="0" customWidth="1"/>
    <col min="56" max="16384" width="8.8515625" style="0" customWidth="1"/>
  </cols>
  <sheetData>
    <row r="1" spans="2:42" ht="52.5" customHeight="1">
      <c r="B1" s="7"/>
      <c r="C1" s="10" t="s">
        <v>6</v>
      </c>
      <c r="D1" s="5" t="s">
        <v>8</v>
      </c>
      <c r="E1" s="12" t="s">
        <v>9</v>
      </c>
      <c r="F1" s="13" t="s">
        <v>10</v>
      </c>
      <c r="O1" s="14" t="s">
        <v>11</v>
      </c>
      <c r="AC1" s="10" t="s">
        <v>237</v>
      </c>
      <c r="AD1" s="10" t="s">
        <v>5</v>
      </c>
      <c r="AE1" s="5" t="s">
        <v>8</v>
      </c>
      <c r="AF1" s="85" t="s">
        <v>9</v>
      </c>
      <c r="AG1" s="113" t="s">
        <v>10</v>
      </c>
      <c r="AP1" s="14" t="s">
        <v>11</v>
      </c>
    </row>
    <row r="2" spans="1:33" ht="12.75">
      <c r="A2" t="s">
        <v>2</v>
      </c>
      <c r="B2" s="7"/>
      <c r="C2" s="10"/>
      <c r="D2" t="s">
        <v>14</v>
      </c>
      <c r="E2" s="16" t="s">
        <v>12</v>
      </c>
      <c r="F2" s="17" t="s">
        <v>13</v>
      </c>
      <c r="AA2" s="18"/>
      <c r="AB2" t="s">
        <v>2</v>
      </c>
      <c r="AC2" s="10"/>
      <c r="AD2" s="10"/>
      <c r="AE2" t="s">
        <v>14</v>
      </c>
      <c r="AF2" s="86" t="s">
        <v>12</v>
      </c>
      <c r="AG2" s="114" t="s">
        <v>13</v>
      </c>
    </row>
    <row r="3" spans="1:81" ht="12.75">
      <c r="A3" s="4">
        <v>38869</v>
      </c>
      <c r="B3" s="7"/>
      <c r="C3" s="10"/>
      <c r="D3">
        <v>38.462</v>
      </c>
      <c r="E3" s="16">
        <v>38.462</v>
      </c>
      <c r="G3">
        <v>86</v>
      </c>
      <c r="H3" t="s">
        <v>15</v>
      </c>
      <c r="I3">
        <v>85</v>
      </c>
      <c r="J3" t="s">
        <v>16</v>
      </c>
      <c r="K3" s="22">
        <v>98</v>
      </c>
      <c r="L3" s="23" t="s">
        <v>17</v>
      </c>
      <c r="M3">
        <v>93</v>
      </c>
      <c r="N3" t="s">
        <v>18</v>
      </c>
      <c r="O3">
        <v>104</v>
      </c>
      <c r="P3" t="s">
        <v>19</v>
      </c>
      <c r="AB3" s="4">
        <v>38931</v>
      </c>
      <c r="AC3" s="33">
        <v>60.707</v>
      </c>
      <c r="AD3" s="33">
        <v>62.016884000000005</v>
      </c>
      <c r="AE3">
        <v>48.356</v>
      </c>
      <c r="AF3" s="115">
        <v>60.707</v>
      </c>
      <c r="AG3" s="114" t="s">
        <v>29</v>
      </c>
      <c r="AH3">
        <v>85</v>
      </c>
      <c r="AI3" t="s">
        <v>20</v>
      </c>
      <c r="AJ3">
        <v>92</v>
      </c>
      <c r="AK3" t="s">
        <v>19</v>
      </c>
      <c r="AL3">
        <v>100</v>
      </c>
      <c r="AM3" t="s">
        <v>21</v>
      </c>
      <c r="AN3">
        <v>111</v>
      </c>
      <c r="AO3" t="s">
        <v>22</v>
      </c>
      <c r="BF3" t="s">
        <v>23</v>
      </c>
      <c r="BG3" t="s">
        <v>172</v>
      </c>
      <c r="BH3" t="s">
        <v>173</v>
      </c>
      <c r="BI3" t="s">
        <v>174</v>
      </c>
      <c r="BJ3" t="s">
        <v>175</v>
      </c>
      <c r="BK3" t="s">
        <v>176</v>
      </c>
      <c r="BL3" t="s">
        <v>177</v>
      </c>
      <c r="BM3" t="s">
        <v>178</v>
      </c>
      <c r="BN3" t="s">
        <v>179</v>
      </c>
      <c r="BO3" t="s">
        <v>180</v>
      </c>
      <c r="BP3" t="s">
        <v>181</v>
      </c>
      <c r="BQ3" t="s">
        <v>182</v>
      </c>
      <c r="BR3" t="s">
        <v>183</v>
      </c>
      <c r="BS3" t="s">
        <v>184</v>
      </c>
      <c r="BT3" t="s">
        <v>185</v>
      </c>
      <c r="BU3" t="s">
        <v>186</v>
      </c>
      <c r="BV3" t="s">
        <v>187</v>
      </c>
      <c r="BW3" t="s">
        <v>188</v>
      </c>
      <c r="BX3" t="s">
        <v>189</v>
      </c>
      <c r="BY3" t="s">
        <v>190</v>
      </c>
      <c r="BZ3" t="s">
        <v>191</v>
      </c>
      <c r="CA3" t="s">
        <v>192</v>
      </c>
      <c r="CB3" t="s">
        <v>193</v>
      </c>
    </row>
    <row r="4" spans="1:80" ht="12.75">
      <c r="A4" s="4">
        <v>38870</v>
      </c>
      <c r="B4" s="2">
        <v>38870</v>
      </c>
      <c r="C4" s="1">
        <v>38591</v>
      </c>
      <c r="D4">
        <v>37.002</v>
      </c>
      <c r="E4" s="16">
        <v>0</v>
      </c>
      <c r="AB4" s="4">
        <v>38916</v>
      </c>
      <c r="AC4" s="33">
        <v>59.777</v>
      </c>
      <c r="AD4" s="33">
        <v>59.967746</v>
      </c>
      <c r="AE4">
        <v>46.769</v>
      </c>
      <c r="AF4" s="115">
        <v>59.777</v>
      </c>
      <c r="AG4" s="114" t="s">
        <v>29</v>
      </c>
      <c r="AH4">
        <v>125</v>
      </c>
      <c r="AI4" t="s">
        <v>15</v>
      </c>
      <c r="AJ4">
        <v>96</v>
      </c>
      <c r="AK4" t="s">
        <v>16</v>
      </c>
      <c r="AL4" s="22">
        <v>110</v>
      </c>
      <c r="AM4" s="23" t="s">
        <v>17</v>
      </c>
      <c r="AN4">
        <v>89</v>
      </c>
      <c r="AO4" t="s">
        <v>20</v>
      </c>
      <c r="AP4">
        <v>89</v>
      </c>
      <c r="AQ4" t="s">
        <v>18</v>
      </c>
      <c r="AR4">
        <v>112</v>
      </c>
      <c r="AS4" t="s">
        <v>19</v>
      </c>
      <c r="AT4">
        <v>130</v>
      </c>
      <c r="AU4" t="s">
        <v>26</v>
      </c>
      <c r="AV4">
        <v>114</v>
      </c>
      <c r="AW4" t="s">
        <v>21</v>
      </c>
      <c r="AX4" s="24">
        <v>130</v>
      </c>
      <c r="AY4" t="s">
        <v>25</v>
      </c>
      <c r="AZ4">
        <v>107</v>
      </c>
      <c r="BA4" t="s">
        <v>22</v>
      </c>
      <c r="BD4" t="s">
        <v>24</v>
      </c>
      <c r="BF4">
        <f>COUNT(AC3:AC93)</f>
        <v>91</v>
      </c>
      <c r="BG4">
        <f>COUNTIF($AC$3:$AC$93,"&gt;39")</f>
        <v>75</v>
      </c>
      <c r="BH4">
        <f>COUNTIF($AC$3:$AC$93,"&gt;40")</f>
        <v>74</v>
      </c>
      <c r="BI4">
        <f>COUNTIF($AC$3:$AC$93,"&gt;41")</f>
        <v>71</v>
      </c>
      <c r="BJ4">
        <f>COUNTIF($AC$3:$AC$93,"&gt;42")</f>
        <v>67</v>
      </c>
      <c r="BK4">
        <f>COUNTIF($AC$3:$AC$93,"&gt;43")</f>
        <v>63</v>
      </c>
      <c r="BL4">
        <f>COUNTIF($AC$3:$AC$93,"&gt;44")</f>
        <v>57</v>
      </c>
      <c r="BM4">
        <f>COUNTIF($AC$3:$AC$93,"&gt;45")</f>
        <v>54</v>
      </c>
      <c r="BN4">
        <f>COUNTIF($AC$3:$AC$93,"&gt;46")</f>
        <v>54</v>
      </c>
      <c r="BO4">
        <f>COUNTIF($AC$3:$AC$93,"&gt;47")</f>
        <v>49</v>
      </c>
      <c r="BP4">
        <f>COUNTIF($AC$3:$AC$93,"&gt;48")</f>
        <v>42</v>
      </c>
      <c r="BQ4">
        <f>COUNTIF($AC$3:$AC$93,"&gt;49")</f>
        <v>37</v>
      </c>
      <c r="BR4">
        <f>COUNTIF($AC$3:$AC$93,"&gt;50")</f>
        <v>32</v>
      </c>
      <c r="BS4">
        <f>COUNTIF($AC$3:$AC$93,"&gt;51")</f>
        <v>26</v>
      </c>
      <c r="BT4">
        <f>COUNTIF($AC$3:$AC$93,"&gt;52")</f>
        <v>17</v>
      </c>
      <c r="BU4">
        <f>COUNTIF($AC$3:$AC$93,"&gt;53")</f>
        <v>13</v>
      </c>
      <c r="BV4">
        <f>COUNTIF($AC$3:$AC$93,"&gt;54")</f>
        <v>9</v>
      </c>
      <c r="BW4">
        <f>COUNTIF($AC$3:$AC$93,"&gt;55")</f>
        <v>9</v>
      </c>
      <c r="BX4">
        <f>COUNTIF($AC$3:$AC$93,"&gt;56")</f>
        <v>7</v>
      </c>
      <c r="BY4">
        <f>COUNTIF($AC$3:$AC$93,"&gt;57")</f>
        <v>5</v>
      </c>
      <c r="BZ4">
        <f>COUNTIF($AC$3:$AC$93,"&gt;58")</f>
        <v>5</v>
      </c>
      <c r="CA4">
        <f>COUNTIF($AC$3:$AC$93,"&gt;59")</f>
        <v>4</v>
      </c>
      <c r="CB4">
        <f>COUNTIF($AC$3:$AC$93,"&gt;60")</f>
        <v>1</v>
      </c>
    </row>
    <row r="5" spans="1:45" ht="12.75">
      <c r="A5" s="4">
        <v>38871</v>
      </c>
      <c r="B5" s="2">
        <v>38871</v>
      </c>
      <c r="C5" s="1">
        <v>31679</v>
      </c>
      <c r="D5">
        <v>30.829</v>
      </c>
      <c r="E5" s="16">
        <v>0</v>
      </c>
      <c r="AB5" s="4">
        <v>38930</v>
      </c>
      <c r="AC5" s="33">
        <v>59.776</v>
      </c>
      <c r="AD5" s="33">
        <v>61.666735</v>
      </c>
      <c r="AE5">
        <v>46.803</v>
      </c>
      <c r="AF5" s="115">
        <v>59.776</v>
      </c>
      <c r="AG5" s="114" t="s">
        <v>29</v>
      </c>
      <c r="AH5">
        <v>88</v>
      </c>
      <c r="AI5" t="s">
        <v>15</v>
      </c>
      <c r="AJ5" s="22">
        <v>94</v>
      </c>
      <c r="AK5" s="23" t="s">
        <v>17</v>
      </c>
      <c r="AL5">
        <v>94</v>
      </c>
      <c r="AM5" t="s">
        <v>19</v>
      </c>
      <c r="AN5">
        <v>97</v>
      </c>
      <c r="AO5" t="s">
        <v>21</v>
      </c>
      <c r="AP5" s="24">
        <v>93.14285714285714</v>
      </c>
      <c r="AQ5" t="s">
        <v>25</v>
      </c>
      <c r="AR5">
        <v>112</v>
      </c>
      <c r="AS5" t="s">
        <v>22</v>
      </c>
    </row>
    <row r="6" spans="1:80" ht="12.75">
      <c r="A6" s="4">
        <v>38872</v>
      </c>
      <c r="B6" s="2">
        <v>38872</v>
      </c>
      <c r="C6" s="1">
        <v>30559</v>
      </c>
      <c r="D6">
        <v>28.981</v>
      </c>
      <c r="E6" s="16">
        <v>0</v>
      </c>
      <c r="AB6" s="4">
        <v>38932</v>
      </c>
      <c r="AC6" s="33">
        <v>59.749</v>
      </c>
      <c r="AD6" s="33">
        <v>61.80837900000001</v>
      </c>
      <c r="AE6">
        <v>49.454</v>
      </c>
      <c r="AF6" s="115">
        <v>59.749</v>
      </c>
      <c r="AG6" s="114" t="s">
        <v>29</v>
      </c>
      <c r="AH6">
        <v>89</v>
      </c>
      <c r="AI6" t="s">
        <v>20</v>
      </c>
      <c r="AJ6">
        <v>88</v>
      </c>
      <c r="AK6" t="s">
        <v>19</v>
      </c>
      <c r="AL6">
        <v>95</v>
      </c>
      <c r="AM6" t="s">
        <v>21</v>
      </c>
      <c r="AN6">
        <v>101</v>
      </c>
      <c r="AO6" t="s">
        <v>22</v>
      </c>
      <c r="BD6" t="s">
        <v>27</v>
      </c>
      <c r="BF6" s="25">
        <f>COUNTIF($AF3:$AF93,"&gt;0")</f>
        <v>32</v>
      </c>
      <c r="BG6" s="25">
        <f>COUNTIF($AF3:$AF93,"&gt;39")</f>
        <v>32</v>
      </c>
      <c r="BH6" s="25">
        <f>COUNTIF($AF3:$AF93,"&gt;40")</f>
        <v>32</v>
      </c>
      <c r="BI6" s="25">
        <f>COUNTIF($AF3:$AF93,"&gt;41")</f>
        <v>32</v>
      </c>
      <c r="BJ6" s="25">
        <f>COUNTIF($AF3:$AF93,"&gt;42")</f>
        <v>32</v>
      </c>
      <c r="BK6" s="25">
        <f>COUNTIF($AF3:$AF93,"&gt;43")</f>
        <v>31</v>
      </c>
      <c r="BL6" s="25">
        <f>COUNTIF($AF3:$AF93,"&gt;44")</f>
        <v>28</v>
      </c>
      <c r="BM6" s="25">
        <f>COUNTIF($AF3:$AF93,"&gt;45")</f>
        <v>28</v>
      </c>
      <c r="BN6" s="25">
        <f>COUNTIF($AF3:$AF93,"&gt;46")</f>
        <v>28</v>
      </c>
      <c r="BO6" s="25">
        <f>COUNTIF($AF3:$AF93,"&gt;47")</f>
        <v>26</v>
      </c>
      <c r="BP6" s="25">
        <f>COUNTIF($AF3:$AF93,"&gt;48")</f>
        <v>21</v>
      </c>
      <c r="BQ6" s="25">
        <f>COUNTIF($AF3:$AF93,"&gt;49")</f>
        <v>20</v>
      </c>
      <c r="BR6" s="25">
        <f>COUNTIF($AF3:$AF93,"&gt;50")</f>
        <v>16</v>
      </c>
      <c r="BS6" s="25">
        <f>COUNTIF($AF3:$AF93,"&gt;51")</f>
        <v>14</v>
      </c>
      <c r="BT6" s="25">
        <f>COUNTIF($AF3:$AF93,"&gt;52")</f>
        <v>12</v>
      </c>
      <c r="BU6" s="25">
        <f>COUNTIF($AF3:$AF93,"&gt;53")</f>
        <v>10</v>
      </c>
      <c r="BV6" s="25">
        <f>COUNTIF($AF3:$AF93,"&gt;54")</f>
        <v>8</v>
      </c>
      <c r="BW6" s="25">
        <f>COUNTIF($AF3:$AF93,"&gt;55")</f>
        <v>8</v>
      </c>
      <c r="BX6" s="25">
        <f>COUNTIF($AF3:$AF93,"&gt;56")</f>
        <v>6</v>
      </c>
      <c r="BY6" s="25">
        <f>COUNTIF($AF3:$AF93,"&gt;57")</f>
        <v>5</v>
      </c>
      <c r="BZ6" s="25">
        <f>COUNTIF($AF3:$AF93,"&gt;58")</f>
        <v>5</v>
      </c>
      <c r="CA6" s="25">
        <f>COUNTIF($AF3:$AF93,"&gt;59")</f>
        <v>4</v>
      </c>
      <c r="CB6" s="25">
        <f>COUNTIF($AF3:$AF93,"&gt;60")</f>
        <v>1</v>
      </c>
    </row>
    <row r="7" spans="1:51" ht="12.75">
      <c r="A7" s="4">
        <v>38873</v>
      </c>
      <c r="B7" s="2">
        <v>38873</v>
      </c>
      <c r="C7" s="1">
        <v>33284</v>
      </c>
      <c r="D7">
        <v>33.457</v>
      </c>
      <c r="E7" s="16">
        <v>0</v>
      </c>
      <c r="AB7" s="4">
        <v>38915</v>
      </c>
      <c r="AC7" s="33">
        <v>58.904</v>
      </c>
      <c r="AD7" s="33">
        <v>59.199873000000004</v>
      </c>
      <c r="AE7">
        <v>44.399</v>
      </c>
      <c r="AF7" s="115">
        <v>58.904</v>
      </c>
      <c r="AG7" s="114" t="s">
        <v>29</v>
      </c>
      <c r="AH7">
        <v>116</v>
      </c>
      <c r="AI7" t="s">
        <v>15</v>
      </c>
      <c r="AJ7">
        <v>91</v>
      </c>
      <c r="AK7" t="s">
        <v>16</v>
      </c>
      <c r="AL7" s="22">
        <v>100</v>
      </c>
      <c r="AM7" s="23" t="s">
        <v>17</v>
      </c>
      <c r="AN7">
        <v>90</v>
      </c>
      <c r="AO7" t="s">
        <v>18</v>
      </c>
      <c r="AP7">
        <v>116</v>
      </c>
      <c r="AQ7" t="s">
        <v>19</v>
      </c>
      <c r="AR7">
        <v>101</v>
      </c>
      <c r="AS7" t="s">
        <v>26</v>
      </c>
      <c r="AT7">
        <v>110</v>
      </c>
      <c r="AU7" t="s">
        <v>21</v>
      </c>
      <c r="AV7" s="24">
        <v>100.12244897959184</v>
      </c>
      <c r="AW7" t="s">
        <v>25</v>
      </c>
      <c r="AX7">
        <v>85</v>
      </c>
      <c r="AY7" t="s">
        <v>22</v>
      </c>
    </row>
    <row r="8" spans="1:80" ht="12.75">
      <c r="A8" s="4">
        <v>38874</v>
      </c>
      <c r="B8" s="2">
        <v>38874</v>
      </c>
      <c r="C8" s="1">
        <v>37168</v>
      </c>
      <c r="D8">
        <v>30.663</v>
      </c>
      <c r="E8" s="16">
        <v>0</v>
      </c>
      <c r="AA8" s="18"/>
      <c r="AB8" s="4">
        <v>38929</v>
      </c>
      <c r="AC8" s="33">
        <v>56.725</v>
      </c>
      <c r="AD8" s="33">
        <v>57.094433</v>
      </c>
      <c r="AE8">
        <v>44.846</v>
      </c>
      <c r="AF8" s="115">
        <v>56.725</v>
      </c>
      <c r="AG8" s="114" t="s">
        <v>29</v>
      </c>
      <c r="AH8" s="22">
        <v>87</v>
      </c>
      <c r="AI8" s="23" t="s">
        <v>17</v>
      </c>
      <c r="AJ8">
        <v>86</v>
      </c>
      <c r="AK8" t="s">
        <v>18</v>
      </c>
      <c r="BD8" t="s">
        <v>28</v>
      </c>
      <c r="BF8" s="6">
        <f>BF6/BF4</f>
        <v>0.3516483516483517</v>
      </c>
      <c r="BG8" s="6">
        <f aca="true" t="shared" si="0" ref="BG8:CB8">BG6/BG4</f>
        <v>0.4266666666666667</v>
      </c>
      <c r="BH8" s="6">
        <f t="shared" si="0"/>
        <v>0.43243243243243246</v>
      </c>
      <c r="BI8" s="6">
        <f t="shared" si="0"/>
        <v>0.4507042253521127</v>
      </c>
      <c r="BJ8" s="6">
        <f t="shared" si="0"/>
        <v>0.47761194029850745</v>
      </c>
      <c r="BK8" s="6">
        <f t="shared" si="0"/>
        <v>0.49206349206349204</v>
      </c>
      <c r="BL8" s="6">
        <f t="shared" si="0"/>
        <v>0.49122807017543857</v>
      </c>
      <c r="BM8" s="6">
        <f t="shared" si="0"/>
        <v>0.5185185185185185</v>
      </c>
      <c r="BN8" s="6">
        <f t="shared" si="0"/>
        <v>0.5185185185185185</v>
      </c>
      <c r="BO8" s="6">
        <f t="shared" si="0"/>
        <v>0.5306122448979592</v>
      </c>
      <c r="BP8" s="6">
        <f t="shared" si="0"/>
        <v>0.5</v>
      </c>
      <c r="BQ8" s="6">
        <f t="shared" si="0"/>
        <v>0.5405405405405406</v>
      </c>
      <c r="BR8" s="6">
        <f t="shared" si="0"/>
        <v>0.5</v>
      </c>
      <c r="BS8" s="6">
        <f t="shared" si="0"/>
        <v>0.5384615384615384</v>
      </c>
      <c r="BT8" s="6">
        <f t="shared" si="0"/>
        <v>0.7058823529411765</v>
      </c>
      <c r="BU8" s="6">
        <f t="shared" si="0"/>
        <v>0.7692307692307693</v>
      </c>
      <c r="BV8" s="6">
        <f t="shared" si="0"/>
        <v>0.8888888888888888</v>
      </c>
      <c r="BW8" s="6">
        <f t="shared" si="0"/>
        <v>0.8888888888888888</v>
      </c>
      <c r="BX8" s="6">
        <f t="shared" si="0"/>
        <v>0.8571428571428571</v>
      </c>
      <c r="BY8" s="6">
        <f t="shared" si="0"/>
        <v>1</v>
      </c>
      <c r="BZ8" s="6">
        <f t="shared" si="0"/>
        <v>1</v>
      </c>
      <c r="CA8" s="6">
        <f t="shared" si="0"/>
        <v>1</v>
      </c>
      <c r="CB8" s="6">
        <f t="shared" si="0"/>
        <v>1</v>
      </c>
    </row>
    <row r="9" spans="1:32" ht="12.75">
      <c r="A9" s="4">
        <v>38875</v>
      </c>
      <c r="B9" s="2">
        <v>38875</v>
      </c>
      <c r="C9" s="1">
        <v>36333</v>
      </c>
      <c r="D9">
        <v>31.993</v>
      </c>
      <c r="E9" s="16">
        <v>0</v>
      </c>
      <c r="AB9" s="4">
        <v>38933</v>
      </c>
      <c r="AC9" s="33">
        <v>56.545</v>
      </c>
      <c r="AD9" s="33">
        <v>54.311451999999996</v>
      </c>
      <c r="AE9">
        <v>44.39</v>
      </c>
      <c r="AF9" s="86">
        <v>0</v>
      </c>
    </row>
    <row r="10" spans="1:39" ht="12.75">
      <c r="A10" s="4">
        <v>38876</v>
      </c>
      <c r="B10" s="2">
        <v>38876</v>
      </c>
      <c r="C10" s="1">
        <v>36640</v>
      </c>
      <c r="D10">
        <v>31.571</v>
      </c>
      <c r="E10" s="16">
        <v>0</v>
      </c>
      <c r="AB10" s="4">
        <v>38936</v>
      </c>
      <c r="AC10" s="33">
        <v>55.236</v>
      </c>
      <c r="AD10" s="33">
        <v>53.77357</v>
      </c>
      <c r="AE10">
        <v>41.286</v>
      </c>
      <c r="AF10" s="115">
        <v>55.236</v>
      </c>
      <c r="AH10" s="22">
        <v>96</v>
      </c>
      <c r="AI10" s="23" t="s">
        <v>17</v>
      </c>
      <c r="AJ10">
        <v>89</v>
      </c>
      <c r="AK10" t="s">
        <v>21</v>
      </c>
      <c r="AL10">
        <v>86</v>
      </c>
      <c r="AM10" t="s">
        <v>22</v>
      </c>
    </row>
    <row r="11" spans="1:35" ht="12.75">
      <c r="A11" s="4">
        <v>38877</v>
      </c>
      <c r="B11" s="2">
        <v>38877</v>
      </c>
      <c r="C11" s="1">
        <v>35399</v>
      </c>
      <c r="D11">
        <v>32.221</v>
      </c>
      <c r="E11" s="16">
        <v>0</v>
      </c>
      <c r="AB11" s="4">
        <v>38901</v>
      </c>
      <c r="AC11" s="33">
        <v>55.182</v>
      </c>
      <c r="AD11" s="33">
        <v>49.728314000000005</v>
      </c>
      <c r="AE11">
        <v>39.272</v>
      </c>
      <c r="AF11" s="115">
        <v>55.182</v>
      </c>
      <c r="AH11">
        <v>88</v>
      </c>
      <c r="AI11" t="s">
        <v>19</v>
      </c>
    </row>
    <row r="12" spans="1:32" ht="12.75">
      <c r="A12" s="4">
        <v>38878</v>
      </c>
      <c r="B12" s="2">
        <v>38878</v>
      </c>
      <c r="C12" s="1">
        <v>31425</v>
      </c>
      <c r="D12">
        <v>28.646</v>
      </c>
      <c r="E12" s="16">
        <v>0</v>
      </c>
      <c r="AB12" s="4">
        <v>38910</v>
      </c>
      <c r="AC12" s="33">
        <v>53.612</v>
      </c>
      <c r="AD12" s="33">
        <v>51.983895000000004</v>
      </c>
      <c r="AE12">
        <v>42.186</v>
      </c>
      <c r="AF12" s="86">
        <v>0</v>
      </c>
    </row>
    <row r="13" spans="1:80" ht="12.75">
      <c r="A13" s="4">
        <v>38879</v>
      </c>
      <c r="B13" s="2">
        <v>38879</v>
      </c>
      <c r="C13" s="1">
        <v>30076</v>
      </c>
      <c r="D13">
        <v>27.128</v>
      </c>
      <c r="E13" s="16">
        <v>0</v>
      </c>
      <c r="AB13" s="4">
        <v>38925</v>
      </c>
      <c r="AC13" s="33">
        <v>53.353</v>
      </c>
      <c r="AD13" s="33">
        <v>55.548711999999995</v>
      </c>
      <c r="AE13">
        <v>42.893</v>
      </c>
      <c r="AF13" s="115">
        <v>53.353</v>
      </c>
      <c r="AH13">
        <v>90</v>
      </c>
      <c r="AI13" t="s">
        <v>22</v>
      </c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4" spans="1:80" ht="12.75">
      <c r="A14" s="4">
        <v>38880</v>
      </c>
      <c r="B14" s="2">
        <v>38880</v>
      </c>
      <c r="C14" s="1">
        <v>34218</v>
      </c>
      <c r="D14">
        <v>33.54</v>
      </c>
      <c r="E14" s="16">
        <v>0</v>
      </c>
      <c r="AB14" s="4">
        <v>38926</v>
      </c>
      <c r="AC14" s="33">
        <v>53.266</v>
      </c>
      <c r="AD14" s="33">
        <v>53.605987999999996</v>
      </c>
      <c r="AE14">
        <v>43.428</v>
      </c>
      <c r="AF14" s="86">
        <v>0</v>
      </c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ht="12.75">
      <c r="A15" s="4">
        <v>38881</v>
      </c>
      <c r="B15" s="2">
        <v>38881</v>
      </c>
      <c r="C15" s="1">
        <v>41105</v>
      </c>
      <c r="D15">
        <v>34.034</v>
      </c>
      <c r="E15" s="16">
        <v>0</v>
      </c>
      <c r="AB15" s="4">
        <v>38917</v>
      </c>
      <c r="AC15" s="33">
        <v>53.053</v>
      </c>
      <c r="AD15" s="33">
        <v>53.68233</v>
      </c>
      <c r="AE15">
        <v>43.028</v>
      </c>
      <c r="AF15" s="115">
        <v>53.053</v>
      </c>
      <c r="AH15">
        <v>100</v>
      </c>
      <c r="AI15" t="s">
        <v>15</v>
      </c>
      <c r="AJ15">
        <v>87</v>
      </c>
      <c r="AK15" t="s">
        <v>16</v>
      </c>
      <c r="AL15">
        <v>87</v>
      </c>
      <c r="AM15" t="s">
        <v>18</v>
      </c>
      <c r="AN15">
        <v>90</v>
      </c>
      <c r="AO15" t="s">
        <v>19</v>
      </c>
      <c r="BD15" s="19"/>
      <c r="BE15" s="19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32" ht="12.75">
      <c r="A16" s="4">
        <v>38882</v>
      </c>
      <c r="B16" s="2">
        <v>38882</v>
      </c>
      <c r="C16" s="1">
        <v>40601</v>
      </c>
      <c r="D16">
        <v>33.087</v>
      </c>
      <c r="E16" s="16">
        <v>0</v>
      </c>
      <c r="AA16" s="18"/>
      <c r="AB16" s="4">
        <v>38902</v>
      </c>
      <c r="AC16" s="33">
        <v>52.826</v>
      </c>
      <c r="AD16" s="33">
        <v>46.583695999999996</v>
      </c>
      <c r="AE16">
        <v>35.349</v>
      </c>
      <c r="AF16" s="86">
        <v>0</v>
      </c>
    </row>
    <row r="17" spans="1:37" ht="12.75">
      <c r="A17" s="4">
        <v>38883</v>
      </c>
      <c r="B17" s="2">
        <v>38883</v>
      </c>
      <c r="C17" s="1">
        <v>40318</v>
      </c>
      <c r="D17">
        <v>34.916</v>
      </c>
      <c r="E17" s="16">
        <v>0</v>
      </c>
      <c r="AB17" s="4">
        <v>38924</v>
      </c>
      <c r="AC17" s="33">
        <v>52.775</v>
      </c>
      <c r="AD17" s="33">
        <v>53.31117700000001</v>
      </c>
      <c r="AE17">
        <v>41.483</v>
      </c>
      <c r="AF17" s="115">
        <v>52.775</v>
      </c>
      <c r="AH17">
        <v>86</v>
      </c>
      <c r="AI17" t="s">
        <v>19</v>
      </c>
      <c r="AJ17">
        <v>88</v>
      </c>
      <c r="AK17" t="s">
        <v>21</v>
      </c>
    </row>
    <row r="18" spans="1:32" ht="12.75">
      <c r="A18" s="4">
        <v>38884</v>
      </c>
      <c r="B18" s="2">
        <v>38884</v>
      </c>
      <c r="C18" s="1">
        <v>42730</v>
      </c>
      <c r="D18">
        <v>35.33</v>
      </c>
      <c r="E18" s="16">
        <v>0</v>
      </c>
      <c r="AB18" s="4">
        <v>38928</v>
      </c>
      <c r="AC18" s="33">
        <v>52.648</v>
      </c>
      <c r="AD18" s="33">
        <v>50.803413000000006</v>
      </c>
      <c r="AE18">
        <v>39.89</v>
      </c>
      <c r="AF18" s="86">
        <v>0</v>
      </c>
    </row>
    <row r="19" spans="1:80" ht="12.75">
      <c r="A19" s="4">
        <v>38885</v>
      </c>
      <c r="B19" s="2">
        <v>38885</v>
      </c>
      <c r="C19" s="1">
        <v>42260</v>
      </c>
      <c r="D19">
        <v>36.438</v>
      </c>
      <c r="E19" s="16">
        <v>36.438</v>
      </c>
      <c r="G19">
        <v>87</v>
      </c>
      <c r="H19" t="s">
        <v>15</v>
      </c>
      <c r="I19" s="22">
        <v>91</v>
      </c>
      <c r="J19" s="23" t="s">
        <v>17</v>
      </c>
      <c r="K19">
        <v>86</v>
      </c>
      <c r="L19" t="s">
        <v>18</v>
      </c>
      <c r="M19">
        <v>93</v>
      </c>
      <c r="N19" t="s">
        <v>19</v>
      </c>
      <c r="O19" s="27">
        <v>92</v>
      </c>
      <c r="P19" t="s">
        <v>26</v>
      </c>
      <c r="AB19" s="4">
        <v>38909</v>
      </c>
      <c r="AC19" s="33">
        <v>52.527</v>
      </c>
      <c r="AD19" s="33">
        <v>53.75394500000001</v>
      </c>
      <c r="AE19">
        <v>39.612</v>
      </c>
      <c r="AF19" s="115">
        <v>52.527</v>
      </c>
      <c r="AH19" s="22">
        <v>90</v>
      </c>
      <c r="AI19" s="23" t="s">
        <v>17</v>
      </c>
      <c r="AJ19">
        <v>99</v>
      </c>
      <c r="AK19" t="s">
        <v>19</v>
      </c>
      <c r="BD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56" ht="12.75">
      <c r="A20" s="4">
        <v>38886</v>
      </c>
      <c r="B20" s="2">
        <v>38886</v>
      </c>
      <c r="C20" s="1">
        <v>47667</v>
      </c>
      <c r="D20">
        <v>39.077</v>
      </c>
      <c r="E20" s="16">
        <v>39.077</v>
      </c>
      <c r="G20" s="22">
        <v>95</v>
      </c>
      <c r="H20" s="23" t="s">
        <v>17</v>
      </c>
      <c r="I20">
        <v>103</v>
      </c>
      <c r="J20" t="s">
        <v>18</v>
      </c>
      <c r="K20">
        <v>107</v>
      </c>
      <c r="L20" t="s">
        <v>19</v>
      </c>
      <c r="M20">
        <v>113</v>
      </c>
      <c r="N20" t="s">
        <v>26</v>
      </c>
      <c r="O20">
        <v>119</v>
      </c>
      <c r="P20" t="s">
        <v>21</v>
      </c>
      <c r="Q20">
        <v>103</v>
      </c>
      <c r="R20" t="s">
        <v>22</v>
      </c>
      <c r="AB20" s="4">
        <v>38919</v>
      </c>
      <c r="AC20" s="33">
        <v>51.902</v>
      </c>
      <c r="AD20" s="33">
        <v>54.001024</v>
      </c>
      <c r="AE20">
        <v>41.473</v>
      </c>
      <c r="AF20" s="86">
        <v>0</v>
      </c>
      <c r="BD20" s="20"/>
    </row>
    <row r="21" spans="1:80" ht="12.75">
      <c r="A21" s="4">
        <v>38887</v>
      </c>
      <c r="B21" s="2">
        <v>38887</v>
      </c>
      <c r="C21" s="1">
        <v>49665</v>
      </c>
      <c r="D21">
        <v>43.443</v>
      </c>
      <c r="E21" s="16">
        <v>43.443</v>
      </c>
      <c r="G21">
        <v>90</v>
      </c>
      <c r="H21" t="s">
        <v>19</v>
      </c>
      <c r="I21">
        <v>94</v>
      </c>
      <c r="J21" t="s">
        <v>26</v>
      </c>
      <c r="K21">
        <v>100</v>
      </c>
      <c r="L21" t="s">
        <v>21</v>
      </c>
      <c r="M21">
        <v>119</v>
      </c>
      <c r="N21" t="s">
        <v>22</v>
      </c>
      <c r="AB21" s="4">
        <v>38918</v>
      </c>
      <c r="AC21" s="33">
        <v>51.862</v>
      </c>
      <c r="AD21" s="33">
        <v>52.313438000000005</v>
      </c>
      <c r="AE21">
        <v>39.901</v>
      </c>
      <c r="AF21" s="86">
        <v>0</v>
      </c>
      <c r="BD21" s="20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</row>
    <row r="22" spans="1:32" ht="12.75">
      <c r="A22" s="4">
        <v>38888</v>
      </c>
      <c r="B22" s="2">
        <v>38888</v>
      </c>
      <c r="C22" s="1">
        <v>48340</v>
      </c>
      <c r="D22">
        <v>39.965</v>
      </c>
      <c r="E22" s="16">
        <v>0</v>
      </c>
      <c r="AB22" s="4">
        <v>38912</v>
      </c>
      <c r="AC22" s="33">
        <v>51.818</v>
      </c>
      <c r="AD22" s="33">
        <v>52.009389</v>
      </c>
      <c r="AE22">
        <v>40.712</v>
      </c>
      <c r="AF22" s="86">
        <v>0</v>
      </c>
    </row>
    <row r="23" spans="1:32" ht="12.75">
      <c r="A23" s="4">
        <v>38889</v>
      </c>
      <c r="B23" s="2">
        <v>38889</v>
      </c>
      <c r="C23" s="1">
        <v>46337</v>
      </c>
      <c r="D23">
        <v>37.2</v>
      </c>
      <c r="E23" s="16">
        <v>37.2</v>
      </c>
      <c r="G23" s="22">
        <v>96</v>
      </c>
      <c r="H23" s="23" t="s">
        <v>17</v>
      </c>
      <c r="AB23" s="4">
        <v>38911</v>
      </c>
      <c r="AC23" s="33">
        <v>51.689</v>
      </c>
      <c r="AD23" s="33">
        <v>49.067729</v>
      </c>
      <c r="AE23">
        <v>42.097</v>
      </c>
      <c r="AF23" s="86">
        <v>0</v>
      </c>
    </row>
    <row r="24" spans="1:32" ht="12.75">
      <c r="A24" s="4">
        <v>38890</v>
      </c>
      <c r="B24" s="2">
        <v>38890</v>
      </c>
      <c r="C24" s="1">
        <v>51123</v>
      </c>
      <c r="D24">
        <v>40.706</v>
      </c>
      <c r="E24" s="16">
        <v>40.706</v>
      </c>
      <c r="G24" s="22">
        <v>101</v>
      </c>
      <c r="H24" s="23" t="s">
        <v>17</v>
      </c>
      <c r="I24">
        <v>90</v>
      </c>
      <c r="J24" t="s">
        <v>20</v>
      </c>
      <c r="K24">
        <v>92</v>
      </c>
      <c r="L24" t="s">
        <v>18</v>
      </c>
      <c r="M24">
        <v>92</v>
      </c>
      <c r="N24" t="s">
        <v>19</v>
      </c>
      <c r="O24">
        <v>100</v>
      </c>
      <c r="P24" t="s">
        <v>21</v>
      </c>
      <c r="Q24">
        <v>98</v>
      </c>
      <c r="R24" t="s">
        <v>22</v>
      </c>
      <c r="AB24" s="4">
        <v>38923</v>
      </c>
      <c r="AC24" s="33">
        <v>51.401</v>
      </c>
      <c r="AD24" s="33">
        <v>49.530809999999995</v>
      </c>
      <c r="AE24">
        <v>39.588</v>
      </c>
      <c r="AF24" s="86">
        <v>0</v>
      </c>
    </row>
    <row r="25" spans="1:80" ht="12.75">
      <c r="A25" s="4">
        <v>38891</v>
      </c>
      <c r="B25" s="2">
        <v>38891</v>
      </c>
      <c r="C25" s="1">
        <v>50149</v>
      </c>
      <c r="D25">
        <v>39.302</v>
      </c>
      <c r="E25" s="16">
        <v>0</v>
      </c>
      <c r="AB25" s="4">
        <v>38890</v>
      </c>
      <c r="AC25" s="33">
        <v>51.123</v>
      </c>
      <c r="AD25" s="33">
        <v>52.049989</v>
      </c>
      <c r="AE25">
        <v>40.706</v>
      </c>
      <c r="AF25" s="115">
        <v>51.123</v>
      </c>
      <c r="AH25" s="22">
        <v>101</v>
      </c>
      <c r="AI25" s="23" t="s">
        <v>17</v>
      </c>
      <c r="AJ25">
        <v>90</v>
      </c>
      <c r="AK25" t="s">
        <v>20</v>
      </c>
      <c r="AL25">
        <v>92</v>
      </c>
      <c r="AM25" t="s">
        <v>18</v>
      </c>
      <c r="AN25">
        <v>92</v>
      </c>
      <c r="AO25" t="s">
        <v>19</v>
      </c>
      <c r="AP25">
        <v>100</v>
      </c>
      <c r="AQ25" t="s">
        <v>21</v>
      </c>
      <c r="AR25">
        <v>98</v>
      </c>
      <c r="AS25" t="s">
        <v>22</v>
      </c>
      <c r="BD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</row>
    <row r="26" spans="1:56" ht="12.75">
      <c r="A26" s="4">
        <v>38892</v>
      </c>
      <c r="B26" s="2">
        <v>38892</v>
      </c>
      <c r="C26" s="1">
        <v>38435</v>
      </c>
      <c r="D26">
        <v>32.288</v>
      </c>
      <c r="E26" s="16">
        <v>0</v>
      </c>
      <c r="AA26" s="18"/>
      <c r="AB26" s="4">
        <v>38937</v>
      </c>
      <c r="AC26" s="33">
        <v>51.035</v>
      </c>
      <c r="AD26" s="33">
        <v>50.28133999999999</v>
      </c>
      <c r="AE26">
        <v>39.529</v>
      </c>
      <c r="AF26" s="86">
        <v>0</v>
      </c>
      <c r="BD26" s="21"/>
    </row>
    <row r="27" spans="1:80" ht="12.75">
      <c r="A27" s="4">
        <v>38893</v>
      </c>
      <c r="B27" s="2">
        <v>38893</v>
      </c>
      <c r="C27" s="1">
        <v>34683</v>
      </c>
      <c r="D27">
        <v>31.208</v>
      </c>
      <c r="E27" s="16">
        <v>0</v>
      </c>
      <c r="AA27" s="18"/>
      <c r="AB27" s="4">
        <v>38908</v>
      </c>
      <c r="AC27" s="33">
        <v>51.012</v>
      </c>
      <c r="AD27" s="33">
        <v>48.788323</v>
      </c>
      <c r="AE27">
        <v>37.566</v>
      </c>
      <c r="AF27" s="115">
        <v>51.012</v>
      </c>
      <c r="AH27">
        <v>85</v>
      </c>
      <c r="AI27" t="s">
        <v>21</v>
      </c>
      <c r="AJ27">
        <v>85</v>
      </c>
      <c r="AK27" t="s">
        <v>22</v>
      </c>
      <c r="BD27" s="21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</row>
    <row r="28" spans="1:32" ht="12.75">
      <c r="A28" s="4">
        <v>38894</v>
      </c>
      <c r="B28" s="2">
        <v>38894</v>
      </c>
      <c r="C28" s="1">
        <v>44398</v>
      </c>
      <c r="D28">
        <v>34.682</v>
      </c>
      <c r="E28" s="16">
        <v>0</v>
      </c>
      <c r="AB28" s="4">
        <v>38922</v>
      </c>
      <c r="AC28" s="33">
        <v>51.005</v>
      </c>
      <c r="AD28" s="33">
        <v>48.28930600000001</v>
      </c>
      <c r="AE28">
        <v>38.268</v>
      </c>
      <c r="AF28" s="86">
        <v>0</v>
      </c>
    </row>
    <row r="29" spans="1:37" ht="12.75">
      <c r="A29" s="4">
        <v>38895</v>
      </c>
      <c r="B29" s="2">
        <v>38895</v>
      </c>
      <c r="C29" s="1">
        <v>41841</v>
      </c>
      <c r="D29">
        <v>37.286</v>
      </c>
      <c r="E29" s="16">
        <v>0</v>
      </c>
      <c r="AB29" s="4">
        <v>38900</v>
      </c>
      <c r="AC29" s="33">
        <v>50.823</v>
      </c>
      <c r="AD29" s="33">
        <v>46.02575900000001</v>
      </c>
      <c r="AE29">
        <v>36.565</v>
      </c>
      <c r="AF29" s="115">
        <v>50.823</v>
      </c>
      <c r="AH29">
        <v>89</v>
      </c>
      <c r="AI29" t="s">
        <v>19</v>
      </c>
      <c r="AJ29">
        <v>86</v>
      </c>
      <c r="AK29" t="s">
        <v>21</v>
      </c>
    </row>
    <row r="30" spans="1:32" ht="12.75">
      <c r="A30" s="4">
        <v>38896</v>
      </c>
      <c r="B30" s="2">
        <v>38896</v>
      </c>
      <c r="C30" s="1">
        <v>48051</v>
      </c>
      <c r="D30">
        <v>39.785</v>
      </c>
      <c r="E30" s="16">
        <v>0</v>
      </c>
      <c r="AB30" s="4">
        <v>38957</v>
      </c>
      <c r="AC30" s="33">
        <v>50.802</v>
      </c>
      <c r="AD30" s="33">
        <v>46.255266999999996</v>
      </c>
      <c r="AE30">
        <v>38.759</v>
      </c>
      <c r="AF30" s="86">
        <v>0</v>
      </c>
    </row>
    <row r="31" spans="1:35" ht="12.75">
      <c r="A31" s="4">
        <v>38897</v>
      </c>
      <c r="B31" s="2">
        <v>38897</v>
      </c>
      <c r="C31" s="1">
        <v>49413</v>
      </c>
      <c r="D31">
        <v>39.192</v>
      </c>
      <c r="E31" s="16">
        <v>39.192</v>
      </c>
      <c r="G31">
        <v>86</v>
      </c>
      <c r="H31" t="s">
        <v>19</v>
      </c>
      <c r="AA31" s="18"/>
      <c r="AB31" s="4">
        <v>38927</v>
      </c>
      <c r="AC31" s="33">
        <v>50.508</v>
      </c>
      <c r="AD31" s="33">
        <v>50.710985</v>
      </c>
      <c r="AE31">
        <v>40.769</v>
      </c>
      <c r="AF31" s="115">
        <v>50.508</v>
      </c>
      <c r="AH31">
        <v>89</v>
      </c>
      <c r="AI31" t="s">
        <v>22</v>
      </c>
    </row>
    <row r="32" spans="1:32" ht="12.75">
      <c r="A32" s="4">
        <v>38898</v>
      </c>
      <c r="B32" s="2">
        <v>38898</v>
      </c>
      <c r="C32" s="1">
        <v>46589</v>
      </c>
      <c r="D32">
        <v>36.843</v>
      </c>
      <c r="E32" s="16">
        <v>0</v>
      </c>
      <c r="AB32" s="4">
        <v>38944</v>
      </c>
      <c r="AC32" s="33">
        <v>50.371</v>
      </c>
      <c r="AD32" s="33">
        <v>47.875309</v>
      </c>
      <c r="AE32">
        <v>39.41</v>
      </c>
      <c r="AF32" s="86">
        <v>0</v>
      </c>
    </row>
    <row r="33" spans="1:32" ht="12.75">
      <c r="A33" s="4">
        <v>38899</v>
      </c>
      <c r="B33" s="2">
        <v>38899</v>
      </c>
      <c r="C33" s="1">
        <v>46036</v>
      </c>
      <c r="D33">
        <v>35.257</v>
      </c>
      <c r="E33" s="16">
        <v>35.257</v>
      </c>
      <c r="G33">
        <v>85</v>
      </c>
      <c r="H33" t="s">
        <v>19</v>
      </c>
      <c r="AB33" s="4">
        <v>38914</v>
      </c>
      <c r="AC33" s="33">
        <v>50.305</v>
      </c>
      <c r="AD33" s="33">
        <v>50.133447999999994</v>
      </c>
      <c r="AE33">
        <v>38.494</v>
      </c>
      <c r="AF33" s="86">
        <v>0</v>
      </c>
    </row>
    <row r="34" spans="1:32" ht="12.75">
      <c r="A34" s="4">
        <v>38900</v>
      </c>
      <c r="B34" s="2">
        <v>38900</v>
      </c>
      <c r="C34" s="1">
        <v>50823</v>
      </c>
      <c r="D34">
        <v>36.565</v>
      </c>
      <c r="E34" s="16">
        <v>36.565</v>
      </c>
      <c r="G34">
        <v>89</v>
      </c>
      <c r="H34" t="s">
        <v>19</v>
      </c>
      <c r="I34">
        <v>86</v>
      </c>
      <c r="J34" t="s">
        <v>21</v>
      </c>
      <c r="AB34" s="4">
        <v>38891</v>
      </c>
      <c r="AC34" s="33">
        <v>50.149</v>
      </c>
      <c r="AD34" s="33">
        <v>48.062293</v>
      </c>
      <c r="AE34">
        <v>39.302</v>
      </c>
      <c r="AF34" s="86">
        <v>0</v>
      </c>
    </row>
    <row r="35" spans="1:41" ht="12.75">
      <c r="A35" s="4">
        <v>38901</v>
      </c>
      <c r="B35" s="2">
        <v>38901</v>
      </c>
      <c r="C35" s="1">
        <v>55182</v>
      </c>
      <c r="D35">
        <v>39.272</v>
      </c>
      <c r="E35" s="16">
        <v>39.272</v>
      </c>
      <c r="G35">
        <v>88</v>
      </c>
      <c r="H35" t="s">
        <v>19</v>
      </c>
      <c r="AB35" s="4">
        <v>38887</v>
      </c>
      <c r="AC35" s="33">
        <v>49.665</v>
      </c>
      <c r="AD35" s="33">
        <v>50.74757299999999</v>
      </c>
      <c r="AE35">
        <v>43.443</v>
      </c>
      <c r="AF35" s="115">
        <v>49.665</v>
      </c>
      <c r="AH35">
        <v>90</v>
      </c>
      <c r="AI35" t="s">
        <v>19</v>
      </c>
      <c r="AJ35">
        <v>94</v>
      </c>
      <c r="AK35" t="s">
        <v>26</v>
      </c>
      <c r="AL35">
        <v>100</v>
      </c>
      <c r="AM35" t="s">
        <v>21</v>
      </c>
      <c r="AN35">
        <v>119</v>
      </c>
      <c r="AO35" t="s">
        <v>22</v>
      </c>
    </row>
    <row r="36" spans="1:32" ht="12.75">
      <c r="A36" s="4">
        <v>38902</v>
      </c>
      <c r="B36" s="2">
        <v>38902</v>
      </c>
      <c r="C36" s="1">
        <v>52826</v>
      </c>
      <c r="D36">
        <v>35.349</v>
      </c>
      <c r="E36" s="16">
        <v>0</v>
      </c>
      <c r="AB36" s="4">
        <v>38943</v>
      </c>
      <c r="AC36" s="33">
        <v>49.601</v>
      </c>
      <c r="AD36" s="33">
        <v>47.317082000000006</v>
      </c>
      <c r="AE36">
        <v>37.531</v>
      </c>
      <c r="AF36" s="86">
        <v>0</v>
      </c>
    </row>
    <row r="37" spans="1:35" ht="12.75">
      <c r="A37" s="4">
        <v>38903</v>
      </c>
      <c r="B37" s="2">
        <v>38903</v>
      </c>
      <c r="C37" s="1">
        <v>47944</v>
      </c>
      <c r="D37">
        <v>37.472</v>
      </c>
      <c r="E37" s="16">
        <v>0</v>
      </c>
      <c r="AB37" s="4">
        <v>38897</v>
      </c>
      <c r="AC37" s="33">
        <v>49.413</v>
      </c>
      <c r="AD37" s="33">
        <v>49.185635000000005</v>
      </c>
      <c r="AE37">
        <v>39.192</v>
      </c>
      <c r="AF37" s="115">
        <v>49.413</v>
      </c>
      <c r="AH37">
        <v>86</v>
      </c>
      <c r="AI37" t="s">
        <v>19</v>
      </c>
    </row>
    <row r="38" spans="1:35" ht="12.75">
      <c r="A38" s="4">
        <v>38904</v>
      </c>
      <c r="B38" s="2">
        <v>38904</v>
      </c>
      <c r="C38" s="1">
        <v>41594</v>
      </c>
      <c r="D38">
        <v>34.399</v>
      </c>
      <c r="E38" s="16">
        <v>0</v>
      </c>
      <c r="AB38" s="4">
        <v>38935</v>
      </c>
      <c r="AC38" s="33">
        <v>49.217</v>
      </c>
      <c r="AD38" s="33">
        <v>46.083044</v>
      </c>
      <c r="AE38">
        <v>37.395</v>
      </c>
      <c r="AF38" s="115">
        <v>49.217</v>
      </c>
      <c r="AH38" s="22">
        <v>88</v>
      </c>
      <c r="AI38" s="23" t="s">
        <v>17</v>
      </c>
    </row>
    <row r="39" spans="1:35" ht="12.75">
      <c r="A39" s="4">
        <v>38905</v>
      </c>
      <c r="B39" s="2">
        <v>38905</v>
      </c>
      <c r="C39" s="1">
        <v>43278</v>
      </c>
      <c r="D39">
        <v>32.507</v>
      </c>
      <c r="E39" s="16">
        <v>0</v>
      </c>
      <c r="AB39" s="4">
        <v>38934</v>
      </c>
      <c r="AC39" s="33">
        <v>49.093</v>
      </c>
      <c r="AD39" s="33">
        <v>46.778756</v>
      </c>
      <c r="AE39">
        <v>39.085</v>
      </c>
      <c r="AF39" s="115">
        <v>49.093</v>
      </c>
      <c r="AH39">
        <v>86</v>
      </c>
      <c r="AI39" t="s">
        <v>19</v>
      </c>
    </row>
    <row r="40" spans="1:32" ht="12.75">
      <c r="A40" s="4">
        <v>38906</v>
      </c>
      <c r="B40" s="2">
        <v>38906</v>
      </c>
      <c r="C40" s="1">
        <v>41751</v>
      </c>
      <c r="D40">
        <v>32.78</v>
      </c>
      <c r="E40" s="16">
        <v>0</v>
      </c>
      <c r="AB40" s="4">
        <v>38913</v>
      </c>
      <c r="AC40" s="33">
        <v>48.926</v>
      </c>
      <c r="AD40" s="33">
        <v>44.36088899999999</v>
      </c>
      <c r="AE40">
        <v>38.893</v>
      </c>
      <c r="AF40" s="86">
        <v>0</v>
      </c>
    </row>
    <row r="41" spans="1:32" ht="12.75">
      <c r="A41" s="4">
        <v>38907</v>
      </c>
      <c r="B41" s="2">
        <v>38907</v>
      </c>
      <c r="C41" s="1">
        <v>42240</v>
      </c>
      <c r="D41">
        <v>33.121</v>
      </c>
      <c r="E41" s="16">
        <v>0</v>
      </c>
      <c r="AB41" s="4">
        <v>38938</v>
      </c>
      <c r="AC41" s="33">
        <v>48.681</v>
      </c>
      <c r="AD41" s="33">
        <v>46.676860999999995</v>
      </c>
      <c r="AE41">
        <v>36.407</v>
      </c>
      <c r="AF41" s="86">
        <v>0</v>
      </c>
    </row>
    <row r="42" spans="1:32" ht="12.75">
      <c r="A42" s="4">
        <v>38908</v>
      </c>
      <c r="B42" s="2">
        <v>38908</v>
      </c>
      <c r="C42" s="1">
        <v>51012</v>
      </c>
      <c r="D42">
        <v>37.566</v>
      </c>
      <c r="E42" s="16">
        <v>37.566</v>
      </c>
      <c r="G42">
        <v>85</v>
      </c>
      <c r="H42" t="s">
        <v>21</v>
      </c>
      <c r="I42">
        <v>85</v>
      </c>
      <c r="J42" t="s">
        <v>22</v>
      </c>
      <c r="AA42" s="18"/>
      <c r="AB42" s="4">
        <v>38888</v>
      </c>
      <c r="AC42" s="33">
        <v>48.34</v>
      </c>
      <c r="AD42" s="33">
        <v>47.635714</v>
      </c>
      <c r="AE42">
        <v>39.965</v>
      </c>
      <c r="AF42" s="86">
        <v>0</v>
      </c>
    </row>
    <row r="43" spans="1:35" ht="12.75">
      <c r="A43" s="4">
        <v>38909</v>
      </c>
      <c r="B43" s="2">
        <v>38909</v>
      </c>
      <c r="C43" s="1">
        <v>52527</v>
      </c>
      <c r="D43">
        <v>39.612</v>
      </c>
      <c r="E43" s="16">
        <v>39.612</v>
      </c>
      <c r="G43" s="22">
        <v>90</v>
      </c>
      <c r="H43" s="23" t="s">
        <v>17</v>
      </c>
      <c r="I43">
        <v>99</v>
      </c>
      <c r="J43" t="s">
        <v>19</v>
      </c>
      <c r="AB43" s="4">
        <v>38945</v>
      </c>
      <c r="AC43" s="33">
        <v>48.102</v>
      </c>
      <c r="AD43" s="33">
        <v>48.34041199999999</v>
      </c>
      <c r="AE43">
        <v>37.92</v>
      </c>
      <c r="AF43" s="115">
        <v>48.102</v>
      </c>
      <c r="AH43">
        <v>85</v>
      </c>
      <c r="AI43" t="s">
        <v>15</v>
      </c>
    </row>
    <row r="44" spans="1:32" ht="12.75">
      <c r="A44" s="4">
        <v>38910</v>
      </c>
      <c r="B44" s="2">
        <v>38910</v>
      </c>
      <c r="C44" s="1">
        <v>53612</v>
      </c>
      <c r="D44">
        <v>42.186</v>
      </c>
      <c r="E44" s="16">
        <v>0</v>
      </c>
      <c r="AB44" s="4">
        <v>38896</v>
      </c>
      <c r="AC44" s="33">
        <v>48.051</v>
      </c>
      <c r="AD44" s="33">
        <v>50.063055</v>
      </c>
      <c r="AE44">
        <v>39.785</v>
      </c>
      <c r="AF44" s="86">
        <v>0</v>
      </c>
    </row>
    <row r="45" spans="1:41" ht="12.75">
      <c r="A45" s="4">
        <v>38911</v>
      </c>
      <c r="B45" s="2">
        <v>38911</v>
      </c>
      <c r="C45" s="1">
        <v>51689</v>
      </c>
      <c r="D45">
        <v>42.097</v>
      </c>
      <c r="E45" s="16">
        <v>0</v>
      </c>
      <c r="AB45" s="4">
        <v>38952</v>
      </c>
      <c r="AC45" s="33">
        <v>47.986</v>
      </c>
      <c r="AD45" s="33">
        <v>48.30106</v>
      </c>
      <c r="AE45">
        <v>38.191</v>
      </c>
      <c r="AF45" s="115">
        <v>47.986</v>
      </c>
      <c r="AH45">
        <v>87</v>
      </c>
      <c r="AI45" t="s">
        <v>15</v>
      </c>
      <c r="AJ45">
        <v>90</v>
      </c>
      <c r="AK45" t="s">
        <v>16</v>
      </c>
      <c r="AL45" s="22">
        <v>90</v>
      </c>
      <c r="AM45" s="23" t="s">
        <v>17</v>
      </c>
      <c r="AN45">
        <v>87</v>
      </c>
      <c r="AO45" t="s">
        <v>20</v>
      </c>
    </row>
    <row r="46" spans="1:32" ht="12.75">
      <c r="A46" s="4">
        <v>38912</v>
      </c>
      <c r="B46" s="2">
        <v>38912</v>
      </c>
      <c r="C46" s="1">
        <v>51818</v>
      </c>
      <c r="D46">
        <v>40.712</v>
      </c>
      <c r="E46" s="16">
        <v>0</v>
      </c>
      <c r="AB46" s="4">
        <v>38903</v>
      </c>
      <c r="AC46" s="33">
        <v>47.944</v>
      </c>
      <c r="AD46" s="33">
        <v>43.799658</v>
      </c>
      <c r="AE46">
        <v>37.472</v>
      </c>
      <c r="AF46" s="86">
        <v>0</v>
      </c>
    </row>
    <row r="47" spans="1:45" ht="12.75">
      <c r="A47" s="4">
        <v>38913</v>
      </c>
      <c r="B47" s="2">
        <v>38913</v>
      </c>
      <c r="C47" s="1">
        <v>48926</v>
      </c>
      <c r="D47">
        <v>38.893</v>
      </c>
      <c r="E47" s="16">
        <v>0</v>
      </c>
      <c r="AA47" s="18"/>
      <c r="AB47" s="4">
        <v>38886</v>
      </c>
      <c r="AC47" s="33">
        <v>47.667</v>
      </c>
      <c r="AD47" s="33">
        <v>46.183861</v>
      </c>
      <c r="AE47">
        <v>39.077</v>
      </c>
      <c r="AF47" s="115">
        <v>47.667</v>
      </c>
      <c r="AH47" s="22">
        <v>95</v>
      </c>
      <c r="AI47" s="23" t="s">
        <v>17</v>
      </c>
      <c r="AJ47">
        <v>103</v>
      </c>
      <c r="AK47" t="s">
        <v>18</v>
      </c>
      <c r="AL47">
        <v>107</v>
      </c>
      <c r="AM47" t="s">
        <v>19</v>
      </c>
      <c r="AN47">
        <v>113</v>
      </c>
      <c r="AO47" t="s">
        <v>26</v>
      </c>
      <c r="AP47">
        <v>119</v>
      </c>
      <c r="AQ47" t="s">
        <v>21</v>
      </c>
      <c r="AR47">
        <v>103</v>
      </c>
      <c r="AS47" t="s">
        <v>22</v>
      </c>
    </row>
    <row r="48" spans="1:35" ht="12.75">
      <c r="A48" s="4">
        <v>38914</v>
      </c>
      <c r="B48" s="2">
        <v>38914</v>
      </c>
      <c r="C48" s="1">
        <v>50305</v>
      </c>
      <c r="D48">
        <v>38.494</v>
      </c>
      <c r="E48" s="16">
        <v>0</v>
      </c>
      <c r="AB48" s="4">
        <v>38951</v>
      </c>
      <c r="AC48" s="33">
        <v>47.526</v>
      </c>
      <c r="AD48" s="33">
        <v>48.23046</v>
      </c>
      <c r="AE48">
        <v>38.794</v>
      </c>
      <c r="AF48" s="115">
        <v>47.526</v>
      </c>
      <c r="AH48" s="22">
        <v>88</v>
      </c>
      <c r="AI48" s="23" t="s">
        <v>17</v>
      </c>
    </row>
    <row r="49" spans="1:35" ht="12.75">
      <c r="A49" s="4">
        <v>38915</v>
      </c>
      <c r="B49" s="2">
        <v>38915</v>
      </c>
      <c r="C49" s="1">
        <v>58904</v>
      </c>
      <c r="D49">
        <v>44.399</v>
      </c>
      <c r="E49" s="16">
        <v>44.399</v>
      </c>
      <c r="F49" s="17">
        <v>44.399</v>
      </c>
      <c r="G49">
        <v>116</v>
      </c>
      <c r="H49" t="s">
        <v>15</v>
      </c>
      <c r="I49">
        <v>91</v>
      </c>
      <c r="J49" t="s">
        <v>16</v>
      </c>
      <c r="K49" s="22">
        <v>100</v>
      </c>
      <c r="L49" s="23" t="s">
        <v>17</v>
      </c>
      <c r="M49">
        <v>90</v>
      </c>
      <c r="N49" t="s">
        <v>18</v>
      </c>
      <c r="O49">
        <v>116</v>
      </c>
      <c r="P49" t="s">
        <v>19</v>
      </c>
      <c r="Q49">
        <v>101</v>
      </c>
      <c r="R49" t="s">
        <v>26</v>
      </c>
      <c r="S49">
        <v>110</v>
      </c>
      <c r="T49" t="s">
        <v>21</v>
      </c>
      <c r="U49" s="24">
        <v>100.12244897959184</v>
      </c>
      <c r="V49" t="s">
        <v>25</v>
      </c>
      <c r="W49">
        <v>85</v>
      </c>
      <c r="X49" t="s">
        <v>22</v>
      </c>
      <c r="AB49" s="4">
        <v>38946</v>
      </c>
      <c r="AC49" s="33">
        <v>47.461</v>
      </c>
      <c r="AD49" s="33">
        <v>47.827388</v>
      </c>
      <c r="AE49">
        <v>36.897</v>
      </c>
      <c r="AF49" s="115">
        <v>47.461</v>
      </c>
      <c r="AH49">
        <v>86</v>
      </c>
      <c r="AI49" t="s">
        <v>15</v>
      </c>
    </row>
    <row r="50" spans="1:32" ht="12.75">
      <c r="A50" s="4">
        <v>38916</v>
      </c>
      <c r="B50" s="2">
        <v>38916</v>
      </c>
      <c r="C50" s="1">
        <v>59777</v>
      </c>
      <c r="D50">
        <v>46.769</v>
      </c>
      <c r="E50" s="16">
        <v>46.769</v>
      </c>
      <c r="F50" s="17">
        <v>46.769</v>
      </c>
      <c r="G50">
        <v>125</v>
      </c>
      <c r="H50" t="s">
        <v>15</v>
      </c>
      <c r="I50">
        <v>96</v>
      </c>
      <c r="J50" t="s">
        <v>16</v>
      </c>
      <c r="K50" s="22">
        <v>110</v>
      </c>
      <c r="L50" s="23" t="s">
        <v>17</v>
      </c>
      <c r="M50">
        <v>89</v>
      </c>
      <c r="N50" t="s">
        <v>20</v>
      </c>
      <c r="O50">
        <v>89</v>
      </c>
      <c r="P50" t="s">
        <v>18</v>
      </c>
      <c r="Q50">
        <v>112</v>
      </c>
      <c r="R50" t="s">
        <v>19</v>
      </c>
      <c r="S50">
        <v>130</v>
      </c>
      <c r="T50" t="s">
        <v>26</v>
      </c>
      <c r="U50">
        <v>114</v>
      </c>
      <c r="V50" t="s">
        <v>21</v>
      </c>
      <c r="W50" s="24">
        <v>130</v>
      </c>
      <c r="X50" t="s">
        <v>25</v>
      </c>
      <c r="Y50">
        <v>107</v>
      </c>
      <c r="Z50" t="s">
        <v>22</v>
      </c>
      <c r="AB50" s="4">
        <v>38939</v>
      </c>
      <c r="AC50" s="33">
        <v>47.221</v>
      </c>
      <c r="AD50" s="33">
        <v>45.236672999999996</v>
      </c>
      <c r="AE50">
        <v>37.557</v>
      </c>
      <c r="AF50" s="86">
        <v>0</v>
      </c>
    </row>
    <row r="51" spans="1:35" ht="12.75">
      <c r="A51" s="4">
        <v>38917</v>
      </c>
      <c r="B51" s="2">
        <v>38917</v>
      </c>
      <c r="C51" s="1">
        <v>53053</v>
      </c>
      <c r="D51">
        <v>43.028</v>
      </c>
      <c r="E51" s="16">
        <v>43.028</v>
      </c>
      <c r="G51">
        <v>100</v>
      </c>
      <c r="H51" t="s">
        <v>15</v>
      </c>
      <c r="I51">
        <v>87</v>
      </c>
      <c r="J51" t="s">
        <v>16</v>
      </c>
      <c r="K51">
        <v>87</v>
      </c>
      <c r="L51" t="s">
        <v>18</v>
      </c>
      <c r="M51">
        <v>90</v>
      </c>
      <c r="N51" t="s">
        <v>19</v>
      </c>
      <c r="AB51" s="4">
        <v>38947</v>
      </c>
      <c r="AC51" s="33">
        <v>47.199</v>
      </c>
      <c r="AD51" s="33">
        <v>46.155632999999995</v>
      </c>
      <c r="AE51">
        <v>37.654</v>
      </c>
      <c r="AF51" s="115">
        <v>47.199</v>
      </c>
      <c r="AH51" s="22">
        <v>86</v>
      </c>
      <c r="AI51" s="23" t="s">
        <v>17</v>
      </c>
    </row>
    <row r="52" spans="1:32" ht="12.75">
      <c r="A52" s="4">
        <v>38918</v>
      </c>
      <c r="B52" s="2">
        <v>38918</v>
      </c>
      <c r="C52" s="1">
        <v>51862</v>
      </c>
      <c r="D52">
        <v>39.901</v>
      </c>
      <c r="E52" s="16">
        <v>0</v>
      </c>
      <c r="AB52" s="4">
        <v>38958</v>
      </c>
      <c r="AC52" s="33">
        <v>46.975</v>
      </c>
      <c r="AD52" s="33">
        <v>45.187622</v>
      </c>
      <c r="AE52">
        <v>38.902</v>
      </c>
      <c r="AF52" s="86">
        <v>0</v>
      </c>
    </row>
    <row r="53" spans="1:32" ht="12.75">
      <c r="A53" s="4">
        <v>38919</v>
      </c>
      <c r="B53" s="2">
        <v>38919</v>
      </c>
      <c r="C53" s="1">
        <v>51902</v>
      </c>
      <c r="D53">
        <v>41.473</v>
      </c>
      <c r="E53" s="16">
        <v>0</v>
      </c>
      <c r="AB53" s="4">
        <v>38898</v>
      </c>
      <c r="AC53" s="33">
        <v>46.589</v>
      </c>
      <c r="AD53" s="33">
        <v>43.358088</v>
      </c>
      <c r="AE53">
        <v>36.843</v>
      </c>
      <c r="AF53" s="86">
        <v>0</v>
      </c>
    </row>
    <row r="54" spans="1:35" ht="12.75">
      <c r="A54" s="4">
        <v>38920</v>
      </c>
      <c r="B54" s="2">
        <v>38920</v>
      </c>
      <c r="C54" s="1">
        <v>44496</v>
      </c>
      <c r="D54">
        <v>37.522</v>
      </c>
      <c r="E54" s="16">
        <v>0</v>
      </c>
      <c r="AB54" s="4">
        <v>38889</v>
      </c>
      <c r="AC54" s="33">
        <v>46.337</v>
      </c>
      <c r="AD54" s="33">
        <v>47.767618</v>
      </c>
      <c r="AE54">
        <v>37.2</v>
      </c>
      <c r="AF54" s="115">
        <v>46.337</v>
      </c>
      <c r="AH54" s="22">
        <v>96</v>
      </c>
      <c r="AI54" s="23" t="s">
        <v>17</v>
      </c>
    </row>
    <row r="55" spans="1:32" ht="12.75">
      <c r="A55" s="4">
        <v>38921</v>
      </c>
      <c r="B55" s="2">
        <v>38921</v>
      </c>
      <c r="C55" s="1">
        <v>42899</v>
      </c>
      <c r="D55">
        <v>35.232</v>
      </c>
      <c r="E55" s="16">
        <v>0</v>
      </c>
      <c r="AB55" s="4">
        <v>38950</v>
      </c>
      <c r="AC55" s="33">
        <v>46.111</v>
      </c>
      <c r="AD55" s="33">
        <v>47.553443</v>
      </c>
      <c r="AE55">
        <v>38.186</v>
      </c>
      <c r="AF55" s="86">
        <v>0</v>
      </c>
    </row>
    <row r="56" spans="1:35" ht="12.75">
      <c r="A56" s="4">
        <v>38922</v>
      </c>
      <c r="B56" s="2">
        <v>38922</v>
      </c>
      <c r="C56" s="1">
        <v>51005</v>
      </c>
      <c r="D56">
        <v>38.268</v>
      </c>
      <c r="E56" s="16">
        <v>0</v>
      </c>
      <c r="AB56" s="4">
        <v>38899</v>
      </c>
      <c r="AC56" s="33">
        <v>46.036</v>
      </c>
      <c r="AD56" s="33">
        <v>41.453132</v>
      </c>
      <c r="AE56">
        <v>35.257</v>
      </c>
      <c r="AF56" s="115">
        <v>46.036</v>
      </c>
      <c r="AH56">
        <v>85</v>
      </c>
      <c r="AI56" t="s">
        <v>19</v>
      </c>
    </row>
    <row r="57" spans="1:32" ht="12.75">
      <c r="A57" s="4">
        <v>38923</v>
      </c>
      <c r="B57" s="2">
        <v>38923</v>
      </c>
      <c r="C57" s="1">
        <v>51401</v>
      </c>
      <c r="D57">
        <v>39.588</v>
      </c>
      <c r="E57" s="16">
        <v>0</v>
      </c>
      <c r="AB57" s="4">
        <v>38949</v>
      </c>
      <c r="AC57" s="33">
        <v>44.743</v>
      </c>
      <c r="AD57" s="33">
        <v>46.270262</v>
      </c>
      <c r="AE57">
        <v>34.473</v>
      </c>
      <c r="AF57" s="86">
        <v>0</v>
      </c>
    </row>
    <row r="58" spans="1:32" ht="12.75">
      <c r="A58" s="4">
        <v>38924</v>
      </c>
      <c r="B58" s="2">
        <v>38924</v>
      </c>
      <c r="C58" s="1">
        <v>52775</v>
      </c>
      <c r="D58">
        <v>41.483</v>
      </c>
      <c r="E58" s="16">
        <v>41.483</v>
      </c>
      <c r="G58">
        <v>86</v>
      </c>
      <c r="H58" t="s">
        <v>19</v>
      </c>
      <c r="I58">
        <v>88</v>
      </c>
      <c r="J58" t="s">
        <v>21</v>
      </c>
      <c r="AA58" s="18"/>
      <c r="AB58" s="4">
        <v>38920</v>
      </c>
      <c r="AC58" s="33">
        <v>44.496</v>
      </c>
      <c r="AD58" s="33">
        <v>43.980819000000004</v>
      </c>
      <c r="AE58">
        <v>37.522</v>
      </c>
      <c r="AF58" s="86">
        <v>0</v>
      </c>
    </row>
    <row r="59" spans="1:32" ht="12.75">
      <c r="A59" s="4">
        <v>38925</v>
      </c>
      <c r="B59" s="2">
        <v>38925</v>
      </c>
      <c r="C59" s="1">
        <v>53353</v>
      </c>
      <c r="D59">
        <v>42.893</v>
      </c>
      <c r="E59" s="16">
        <v>42.893</v>
      </c>
      <c r="G59">
        <v>90</v>
      </c>
      <c r="H59" t="s">
        <v>22</v>
      </c>
      <c r="AB59" s="4">
        <v>38894</v>
      </c>
      <c r="AC59" s="33">
        <v>44.398</v>
      </c>
      <c r="AD59" s="33">
        <v>43.358897999999996</v>
      </c>
      <c r="AE59">
        <v>34.682</v>
      </c>
      <c r="AF59" s="86">
        <v>0</v>
      </c>
    </row>
    <row r="60" spans="1:39" ht="12.75">
      <c r="A60" s="4">
        <v>38926</v>
      </c>
      <c r="B60" s="2">
        <v>38926</v>
      </c>
      <c r="C60" s="1">
        <v>53266</v>
      </c>
      <c r="D60">
        <v>43.428</v>
      </c>
      <c r="E60" s="16">
        <v>0</v>
      </c>
      <c r="AB60" s="4">
        <v>38954</v>
      </c>
      <c r="AC60" s="33">
        <v>43.861</v>
      </c>
      <c r="AD60" s="33">
        <v>47.25464</v>
      </c>
      <c r="AE60">
        <v>37.246</v>
      </c>
      <c r="AF60" s="115">
        <v>43.861</v>
      </c>
      <c r="AH60">
        <v>88</v>
      </c>
      <c r="AI60" t="s">
        <v>15</v>
      </c>
      <c r="AK60" t="s">
        <v>16</v>
      </c>
      <c r="AL60" s="22">
        <v>98</v>
      </c>
      <c r="AM60" s="23" t="s">
        <v>17</v>
      </c>
    </row>
    <row r="61" spans="1:32" ht="12.75">
      <c r="A61" s="4">
        <v>38927</v>
      </c>
      <c r="B61" s="2">
        <v>38927</v>
      </c>
      <c r="C61" s="1">
        <v>50508</v>
      </c>
      <c r="D61">
        <v>40.769</v>
      </c>
      <c r="E61" s="16">
        <v>40.769</v>
      </c>
      <c r="G61">
        <v>89</v>
      </c>
      <c r="H61" t="s">
        <v>22</v>
      </c>
      <c r="AB61" s="4">
        <v>38948</v>
      </c>
      <c r="AC61" s="33">
        <v>43.851</v>
      </c>
      <c r="AD61" s="33">
        <v>43.210007999999995</v>
      </c>
      <c r="AE61">
        <v>35.816</v>
      </c>
      <c r="AF61" s="86">
        <v>0</v>
      </c>
    </row>
    <row r="62" spans="1:37" ht="12.75">
      <c r="A62" s="4">
        <v>38928</v>
      </c>
      <c r="B62" s="2">
        <v>38928</v>
      </c>
      <c r="C62" s="1">
        <v>52648</v>
      </c>
      <c r="D62">
        <v>39.89</v>
      </c>
      <c r="E62" s="16">
        <v>0</v>
      </c>
      <c r="AB62" s="4">
        <v>38953</v>
      </c>
      <c r="AC62" s="33">
        <v>43.803</v>
      </c>
      <c r="AD62" s="33">
        <v>46.480801</v>
      </c>
      <c r="AE62">
        <v>36.043</v>
      </c>
      <c r="AF62" s="115">
        <v>43.803</v>
      </c>
      <c r="AH62">
        <v>86</v>
      </c>
      <c r="AI62" t="s">
        <v>16</v>
      </c>
      <c r="AJ62" s="22">
        <v>87</v>
      </c>
      <c r="AK62" s="23" t="s">
        <v>17</v>
      </c>
    </row>
    <row r="63" spans="1:35" ht="12.75">
      <c r="A63" s="4">
        <v>38929</v>
      </c>
      <c r="B63" s="2">
        <v>38929</v>
      </c>
      <c r="C63" s="1">
        <v>56725</v>
      </c>
      <c r="D63">
        <v>44.846</v>
      </c>
      <c r="E63" s="16">
        <v>44.846</v>
      </c>
      <c r="F63" s="17">
        <v>44.846</v>
      </c>
      <c r="G63" s="22">
        <v>87</v>
      </c>
      <c r="H63" s="23" t="s">
        <v>17</v>
      </c>
      <c r="I63">
        <v>86</v>
      </c>
      <c r="J63" t="s">
        <v>18</v>
      </c>
      <c r="AB63" s="4">
        <v>38955</v>
      </c>
      <c r="AC63" s="33">
        <v>43.679</v>
      </c>
      <c r="AD63" s="33">
        <v>37.844294999999995</v>
      </c>
      <c r="AE63">
        <v>35.633</v>
      </c>
      <c r="AF63" s="115">
        <v>43.679</v>
      </c>
      <c r="AH63">
        <v>90</v>
      </c>
      <c r="AI63" t="s">
        <v>15</v>
      </c>
    </row>
    <row r="64" spans="1:32" ht="12.75">
      <c r="A64" s="4">
        <v>38930</v>
      </c>
      <c r="B64" s="2">
        <v>38930</v>
      </c>
      <c r="C64" s="1">
        <v>59776</v>
      </c>
      <c r="D64">
        <v>46.803</v>
      </c>
      <c r="E64" s="16">
        <v>46.803</v>
      </c>
      <c r="F64" s="17">
        <v>46.803</v>
      </c>
      <c r="G64">
        <v>88</v>
      </c>
      <c r="H64" t="s">
        <v>15</v>
      </c>
      <c r="I64" s="22">
        <v>94</v>
      </c>
      <c r="J64" s="23" t="s">
        <v>17</v>
      </c>
      <c r="K64">
        <v>94</v>
      </c>
      <c r="L64" t="s">
        <v>19</v>
      </c>
      <c r="M64">
        <v>97</v>
      </c>
      <c r="N64" t="s">
        <v>21</v>
      </c>
      <c r="O64" s="24">
        <v>93.14285714285714</v>
      </c>
      <c r="P64" t="s">
        <v>25</v>
      </c>
      <c r="Q64">
        <v>112</v>
      </c>
      <c r="R64" t="s">
        <v>22</v>
      </c>
      <c r="AB64" s="4">
        <v>38940</v>
      </c>
      <c r="AC64" s="33">
        <v>43.62</v>
      </c>
      <c r="AD64" s="33">
        <v>41.827974000000005</v>
      </c>
      <c r="AE64">
        <v>36.093</v>
      </c>
      <c r="AF64" s="86">
        <v>0</v>
      </c>
    </row>
    <row r="65" spans="1:32" ht="12.75">
      <c r="A65" s="4">
        <v>38931</v>
      </c>
      <c r="B65" s="2">
        <v>38931</v>
      </c>
      <c r="C65" s="1">
        <v>60707</v>
      </c>
      <c r="D65">
        <v>48.356</v>
      </c>
      <c r="E65" s="16">
        <v>48.356</v>
      </c>
      <c r="F65" s="17">
        <v>48.356</v>
      </c>
      <c r="G65">
        <v>85</v>
      </c>
      <c r="H65" t="s">
        <v>20</v>
      </c>
      <c r="I65">
        <v>92</v>
      </c>
      <c r="J65" t="s">
        <v>19</v>
      </c>
      <c r="K65">
        <v>100</v>
      </c>
      <c r="L65" t="s">
        <v>21</v>
      </c>
      <c r="M65">
        <v>111</v>
      </c>
      <c r="N65" t="s">
        <v>22</v>
      </c>
      <c r="AB65" s="4">
        <v>38905</v>
      </c>
      <c r="AC65" s="33">
        <v>43.278</v>
      </c>
      <c r="AD65" s="33">
        <v>40.92444700000001</v>
      </c>
      <c r="AE65">
        <v>32.507</v>
      </c>
      <c r="AF65" s="86">
        <v>0</v>
      </c>
    </row>
    <row r="66" spans="1:32" ht="12.75">
      <c r="A66" s="4">
        <v>38932</v>
      </c>
      <c r="B66" s="2">
        <v>38932</v>
      </c>
      <c r="C66" s="1">
        <v>59749</v>
      </c>
      <c r="D66">
        <v>49.454</v>
      </c>
      <c r="E66" s="16">
        <v>49.454</v>
      </c>
      <c r="F66" s="17">
        <v>49.454</v>
      </c>
      <c r="G66">
        <v>89</v>
      </c>
      <c r="H66" t="s">
        <v>20</v>
      </c>
      <c r="I66">
        <v>88</v>
      </c>
      <c r="J66" t="s">
        <v>19</v>
      </c>
      <c r="K66">
        <v>95</v>
      </c>
      <c r="L66" t="s">
        <v>21</v>
      </c>
      <c r="M66">
        <v>101</v>
      </c>
      <c r="N66" t="s">
        <v>22</v>
      </c>
      <c r="AA66" s="18"/>
      <c r="AB66" s="4">
        <v>38921</v>
      </c>
      <c r="AC66" s="33">
        <v>42.899</v>
      </c>
      <c r="AD66" s="33">
        <v>39.738597000000006</v>
      </c>
      <c r="AE66">
        <v>35.232</v>
      </c>
      <c r="AF66" s="86">
        <v>0</v>
      </c>
    </row>
    <row r="67" spans="1:32" ht="12.75">
      <c r="A67" s="4">
        <v>38933</v>
      </c>
      <c r="B67" s="2">
        <v>38933</v>
      </c>
      <c r="C67" s="1">
        <v>56545</v>
      </c>
      <c r="D67">
        <v>44.39</v>
      </c>
      <c r="E67" s="16">
        <v>0</v>
      </c>
      <c r="AB67" s="4">
        <v>38884</v>
      </c>
      <c r="AC67" s="33">
        <v>42.73</v>
      </c>
      <c r="AD67" s="33">
        <v>41.280486</v>
      </c>
      <c r="AE67">
        <v>35.33</v>
      </c>
      <c r="AF67" s="86">
        <v>0</v>
      </c>
    </row>
    <row r="68" spans="1:43" ht="12.75">
      <c r="A68" s="4">
        <v>38934</v>
      </c>
      <c r="B68" s="2">
        <v>38934</v>
      </c>
      <c r="C68" s="1">
        <v>49093</v>
      </c>
      <c r="D68">
        <v>39.085</v>
      </c>
      <c r="E68" s="16">
        <v>39.085</v>
      </c>
      <c r="G68">
        <v>86</v>
      </c>
      <c r="H68" t="s">
        <v>19</v>
      </c>
      <c r="AB68" s="4">
        <v>38885</v>
      </c>
      <c r="AC68" s="33">
        <v>42.26</v>
      </c>
      <c r="AD68" s="33">
        <v>39.798069</v>
      </c>
      <c r="AE68">
        <v>36.438</v>
      </c>
      <c r="AF68" s="115">
        <v>42.26</v>
      </c>
      <c r="AH68">
        <v>87</v>
      </c>
      <c r="AI68" t="s">
        <v>15</v>
      </c>
      <c r="AJ68" s="22">
        <v>91</v>
      </c>
      <c r="AK68" s="23" t="s">
        <v>17</v>
      </c>
      <c r="AL68">
        <v>86</v>
      </c>
      <c r="AM68" t="s">
        <v>18</v>
      </c>
      <c r="AN68">
        <v>93</v>
      </c>
      <c r="AO68" t="s">
        <v>19</v>
      </c>
      <c r="AP68" s="27">
        <v>92</v>
      </c>
      <c r="AQ68" t="s">
        <v>26</v>
      </c>
    </row>
    <row r="69" spans="1:32" ht="12.75">
      <c r="A69" s="4">
        <v>38935</v>
      </c>
      <c r="B69" s="2">
        <v>38935</v>
      </c>
      <c r="C69" s="1">
        <v>49217</v>
      </c>
      <c r="D69">
        <v>37.395</v>
      </c>
      <c r="E69" s="16">
        <v>37.395</v>
      </c>
      <c r="G69" s="22">
        <v>88</v>
      </c>
      <c r="H69" s="23" t="s">
        <v>17</v>
      </c>
      <c r="AB69" s="4">
        <v>38907</v>
      </c>
      <c r="AC69" s="33">
        <v>42.24</v>
      </c>
      <c r="AD69" s="33">
        <v>40.200284</v>
      </c>
      <c r="AE69">
        <v>33.121</v>
      </c>
      <c r="AF69" s="86">
        <v>0</v>
      </c>
    </row>
    <row r="70" spans="1:32" ht="12.75">
      <c r="A70" s="4">
        <v>38936</v>
      </c>
      <c r="B70" s="2">
        <v>38936</v>
      </c>
      <c r="C70" s="1">
        <v>55236</v>
      </c>
      <c r="D70">
        <v>41.286</v>
      </c>
      <c r="E70" s="16">
        <v>41.286</v>
      </c>
      <c r="G70" s="22">
        <v>96</v>
      </c>
      <c r="H70" s="23" t="s">
        <v>17</v>
      </c>
      <c r="I70">
        <v>89</v>
      </c>
      <c r="J70" t="s">
        <v>21</v>
      </c>
      <c r="K70">
        <v>86</v>
      </c>
      <c r="L70" t="s">
        <v>22</v>
      </c>
      <c r="AB70" s="4">
        <v>38895</v>
      </c>
      <c r="AC70" s="33">
        <v>41.841</v>
      </c>
      <c r="AD70" s="33">
        <v>44.574932999999994</v>
      </c>
      <c r="AE70">
        <v>37.286</v>
      </c>
      <c r="AF70" s="86">
        <v>0</v>
      </c>
    </row>
    <row r="71" spans="1:32" ht="12.75">
      <c r="A71" s="4">
        <v>38937</v>
      </c>
      <c r="B71" s="2">
        <v>38937</v>
      </c>
      <c r="C71" s="1">
        <v>51035</v>
      </c>
      <c r="D71">
        <v>39.529</v>
      </c>
      <c r="E71" s="16">
        <v>0</v>
      </c>
      <c r="AB71" s="4">
        <v>38906</v>
      </c>
      <c r="AC71" s="33">
        <v>41.751</v>
      </c>
      <c r="AD71" s="33">
        <v>37.96851</v>
      </c>
      <c r="AE71">
        <v>32.78</v>
      </c>
      <c r="AF71" s="86">
        <v>0</v>
      </c>
    </row>
    <row r="72" spans="1:32" ht="12.75">
      <c r="A72" s="4">
        <v>38938</v>
      </c>
      <c r="B72" s="2">
        <v>38938</v>
      </c>
      <c r="C72" s="1">
        <v>48681</v>
      </c>
      <c r="D72">
        <v>36.407</v>
      </c>
      <c r="E72" s="16">
        <v>0</v>
      </c>
      <c r="AB72" s="4">
        <v>38904</v>
      </c>
      <c r="AC72" s="33">
        <v>41.594</v>
      </c>
      <c r="AD72" s="33">
        <v>40.225577</v>
      </c>
      <c r="AE72">
        <v>34.399</v>
      </c>
      <c r="AF72" s="86">
        <v>0</v>
      </c>
    </row>
    <row r="73" spans="1:32" ht="12.75">
      <c r="A73" s="4">
        <v>38939</v>
      </c>
      <c r="B73" s="2">
        <v>38939</v>
      </c>
      <c r="C73" s="1">
        <v>47221</v>
      </c>
      <c r="D73">
        <v>37.557</v>
      </c>
      <c r="E73" s="16">
        <v>0</v>
      </c>
      <c r="AB73" s="4">
        <v>38881</v>
      </c>
      <c r="AC73" s="33">
        <v>41.105</v>
      </c>
      <c r="AD73" s="33">
        <v>39.20225</v>
      </c>
      <c r="AE73">
        <v>34.034</v>
      </c>
      <c r="AF73" s="86">
        <v>0</v>
      </c>
    </row>
    <row r="74" spans="1:32" ht="12.75">
      <c r="A74" s="4">
        <v>38940</v>
      </c>
      <c r="B74" s="2">
        <v>38940</v>
      </c>
      <c r="C74" s="1">
        <v>43620</v>
      </c>
      <c r="D74">
        <v>36.093</v>
      </c>
      <c r="E74" s="16">
        <v>0</v>
      </c>
      <c r="AB74" s="4">
        <v>38959</v>
      </c>
      <c r="AC74" s="33">
        <v>40.655</v>
      </c>
      <c r="AD74" s="33">
        <v>38.717121999999996</v>
      </c>
      <c r="AE74">
        <v>35.779</v>
      </c>
      <c r="AF74" s="86">
        <v>0</v>
      </c>
    </row>
    <row r="75" spans="1:32" ht="12.75">
      <c r="A75" s="4">
        <v>38941</v>
      </c>
      <c r="B75" s="2">
        <v>38941</v>
      </c>
      <c r="C75" s="1">
        <v>34295</v>
      </c>
      <c r="D75">
        <v>31.752</v>
      </c>
      <c r="E75" s="16">
        <v>0</v>
      </c>
      <c r="AB75" s="4">
        <v>38882</v>
      </c>
      <c r="AC75" s="33">
        <v>40.601</v>
      </c>
      <c r="AD75" s="33">
        <v>38.349067999999995</v>
      </c>
      <c r="AE75">
        <v>33.087</v>
      </c>
      <c r="AF75" s="86">
        <v>0</v>
      </c>
    </row>
    <row r="76" spans="1:32" ht="12.75">
      <c r="A76" s="4">
        <v>38942</v>
      </c>
      <c r="B76" s="2">
        <v>38942</v>
      </c>
      <c r="C76" s="1">
        <v>36169</v>
      </c>
      <c r="D76">
        <v>30.766</v>
      </c>
      <c r="E76" s="16">
        <v>0</v>
      </c>
      <c r="AB76" s="4">
        <v>38883</v>
      </c>
      <c r="AC76" s="33">
        <v>40.318</v>
      </c>
      <c r="AD76" s="33">
        <v>38.65638200000001</v>
      </c>
      <c r="AE76">
        <v>34.916</v>
      </c>
      <c r="AF76" s="86">
        <v>0</v>
      </c>
    </row>
    <row r="77" spans="1:32" ht="12.75">
      <c r="A77" s="4">
        <v>38943</v>
      </c>
      <c r="B77" s="2">
        <v>38943</v>
      </c>
      <c r="C77" s="1">
        <v>49601</v>
      </c>
      <c r="D77">
        <v>37.531</v>
      </c>
      <c r="E77" s="16">
        <v>0</v>
      </c>
      <c r="AB77" s="4">
        <v>38956</v>
      </c>
      <c r="AC77" s="33">
        <v>39.712</v>
      </c>
      <c r="AD77" s="33">
        <v>39.030462</v>
      </c>
      <c r="AE77">
        <v>35.199</v>
      </c>
      <c r="AF77" s="86">
        <v>0</v>
      </c>
    </row>
    <row r="78" spans="1:32" ht="12.75">
      <c r="A78" s="4">
        <v>38944</v>
      </c>
      <c r="B78" s="2">
        <v>38944</v>
      </c>
      <c r="C78" s="1">
        <v>50371</v>
      </c>
      <c r="D78">
        <v>39.41</v>
      </c>
      <c r="E78" s="16">
        <v>0</v>
      </c>
      <c r="AB78" s="4">
        <v>38870</v>
      </c>
      <c r="AC78" s="33">
        <v>38.591</v>
      </c>
      <c r="AD78" s="33">
        <v>44.384394</v>
      </c>
      <c r="AE78">
        <v>37.002</v>
      </c>
      <c r="AF78" s="86">
        <v>0</v>
      </c>
    </row>
    <row r="79" spans="1:32" ht="12.75">
      <c r="A79" s="4">
        <v>38945</v>
      </c>
      <c r="B79" s="2">
        <v>38945</v>
      </c>
      <c r="C79" s="1">
        <v>48102</v>
      </c>
      <c r="D79">
        <v>37.92</v>
      </c>
      <c r="E79" s="16">
        <v>37.92</v>
      </c>
      <c r="G79">
        <v>85</v>
      </c>
      <c r="H79" t="s">
        <v>15</v>
      </c>
      <c r="AB79" s="4">
        <v>38892</v>
      </c>
      <c r="AC79" s="33">
        <v>38.435</v>
      </c>
      <c r="AD79" s="33">
        <v>40.00705500000001</v>
      </c>
      <c r="AE79">
        <v>32.288</v>
      </c>
      <c r="AF79" s="86">
        <v>0</v>
      </c>
    </row>
    <row r="80" spans="1:32" ht="12.75">
      <c r="A80" s="4">
        <v>38946</v>
      </c>
      <c r="B80" s="2">
        <v>38946</v>
      </c>
      <c r="C80" s="1">
        <v>47461</v>
      </c>
      <c r="D80">
        <v>36.897</v>
      </c>
      <c r="E80" s="16">
        <v>36.897</v>
      </c>
      <c r="G80">
        <v>86</v>
      </c>
      <c r="H80" t="s">
        <v>15</v>
      </c>
      <c r="AB80" s="4">
        <v>38960</v>
      </c>
      <c r="AC80" s="33">
        <v>37.477</v>
      </c>
      <c r="AD80" s="33">
        <v>36.655361000000006</v>
      </c>
      <c r="AE80">
        <v>33.947</v>
      </c>
      <c r="AF80" s="86">
        <v>0</v>
      </c>
    </row>
    <row r="81" spans="1:32" ht="12.75">
      <c r="A81" s="4">
        <v>38947</v>
      </c>
      <c r="B81" s="2">
        <v>38947</v>
      </c>
      <c r="C81" s="1">
        <v>47199</v>
      </c>
      <c r="D81">
        <v>37.654</v>
      </c>
      <c r="E81" s="16">
        <v>37.654</v>
      </c>
      <c r="G81" s="22">
        <v>86</v>
      </c>
      <c r="H81" s="23" t="s">
        <v>17</v>
      </c>
      <c r="AB81" s="4">
        <v>38874</v>
      </c>
      <c r="AC81" s="33">
        <v>37.168</v>
      </c>
      <c r="AD81" s="33">
        <v>36.763641</v>
      </c>
      <c r="AE81">
        <v>30.663</v>
      </c>
      <c r="AF81" s="86">
        <v>0</v>
      </c>
    </row>
    <row r="82" spans="1:32" ht="12.75">
      <c r="A82" s="4">
        <v>38948</v>
      </c>
      <c r="B82" s="2">
        <v>38948</v>
      </c>
      <c r="C82" s="1">
        <v>43851</v>
      </c>
      <c r="D82">
        <v>35.816</v>
      </c>
      <c r="E82" s="16">
        <v>0</v>
      </c>
      <c r="AB82" s="4">
        <v>38876</v>
      </c>
      <c r="AC82" s="33">
        <v>36.64</v>
      </c>
      <c r="AD82" s="33">
        <v>36.52597</v>
      </c>
      <c r="AE82">
        <v>31.571</v>
      </c>
      <c r="AF82" s="86">
        <v>0</v>
      </c>
    </row>
    <row r="83" spans="1:32" ht="12.75">
      <c r="A83" s="4">
        <v>38949</v>
      </c>
      <c r="B83" s="2">
        <v>38949</v>
      </c>
      <c r="C83" s="1">
        <v>44743</v>
      </c>
      <c r="D83">
        <v>34.473</v>
      </c>
      <c r="E83" s="16">
        <v>0</v>
      </c>
      <c r="AA83" s="18"/>
      <c r="AB83" s="4">
        <v>38875</v>
      </c>
      <c r="AC83" s="33">
        <v>36.333</v>
      </c>
      <c r="AD83" s="33">
        <v>35.609189</v>
      </c>
      <c r="AE83">
        <v>31.993</v>
      </c>
      <c r="AF83" s="86">
        <v>0</v>
      </c>
    </row>
    <row r="84" spans="1:32" ht="12.75">
      <c r="A84" s="4">
        <v>38950</v>
      </c>
      <c r="B84" s="2">
        <v>38950</v>
      </c>
      <c r="C84" s="1">
        <v>46111</v>
      </c>
      <c r="D84">
        <v>38.186</v>
      </c>
      <c r="E84" s="16">
        <v>0</v>
      </c>
      <c r="AA84" s="18"/>
      <c r="AB84" s="4">
        <v>38942</v>
      </c>
      <c r="AC84" s="33">
        <v>36.169</v>
      </c>
      <c r="AD84" s="33">
        <v>36.057659</v>
      </c>
      <c r="AE84">
        <v>30.766</v>
      </c>
      <c r="AF84" s="86">
        <v>0</v>
      </c>
    </row>
    <row r="85" spans="1:32" ht="12.75">
      <c r="A85" s="4">
        <v>38951</v>
      </c>
      <c r="B85" s="2">
        <v>38951</v>
      </c>
      <c r="C85" s="1">
        <v>47526</v>
      </c>
      <c r="D85">
        <v>38.794</v>
      </c>
      <c r="E85" s="16">
        <v>38.794</v>
      </c>
      <c r="G85" s="22">
        <v>88</v>
      </c>
      <c r="H85" s="23" t="s">
        <v>17</v>
      </c>
      <c r="AB85" s="4">
        <v>38877</v>
      </c>
      <c r="AC85" s="33">
        <v>35.399</v>
      </c>
      <c r="AD85" s="33">
        <v>37.537193</v>
      </c>
      <c r="AE85">
        <v>32.221</v>
      </c>
      <c r="AF85" s="86">
        <v>0</v>
      </c>
    </row>
    <row r="86" spans="1:32" ht="12.75">
      <c r="A86" s="4">
        <v>38952</v>
      </c>
      <c r="B86" s="2">
        <v>38952</v>
      </c>
      <c r="C86" s="1">
        <v>47986</v>
      </c>
      <c r="D86">
        <v>38.191</v>
      </c>
      <c r="E86" s="16">
        <v>38.191</v>
      </c>
      <c r="G86">
        <v>87</v>
      </c>
      <c r="H86" t="s">
        <v>15</v>
      </c>
      <c r="I86">
        <v>90</v>
      </c>
      <c r="J86" t="s">
        <v>16</v>
      </c>
      <c r="K86" s="22">
        <v>90</v>
      </c>
      <c r="L86" s="23" t="s">
        <v>17</v>
      </c>
      <c r="M86">
        <v>87</v>
      </c>
      <c r="N86" t="s">
        <v>20</v>
      </c>
      <c r="AB86" s="4">
        <v>38893</v>
      </c>
      <c r="AC86" s="33">
        <v>34.683</v>
      </c>
      <c r="AD86" s="33">
        <v>36.503646</v>
      </c>
      <c r="AE86">
        <v>31.208</v>
      </c>
      <c r="AF86" s="86">
        <v>0</v>
      </c>
    </row>
    <row r="87" spans="1:32" ht="12.75">
      <c r="A87" s="4">
        <v>38953</v>
      </c>
      <c r="B87" s="2">
        <v>38953</v>
      </c>
      <c r="C87" s="1">
        <v>43803</v>
      </c>
      <c r="D87">
        <v>36.043</v>
      </c>
      <c r="E87" s="16">
        <v>36.043</v>
      </c>
      <c r="G87">
        <v>86</v>
      </c>
      <c r="H87" t="s">
        <v>16</v>
      </c>
      <c r="I87" s="22">
        <v>87</v>
      </c>
      <c r="J87" s="23" t="s">
        <v>17</v>
      </c>
      <c r="AA87" s="18"/>
      <c r="AB87" s="4">
        <v>38941</v>
      </c>
      <c r="AC87" s="33">
        <v>34.295</v>
      </c>
      <c r="AD87" s="33">
        <v>35.661285</v>
      </c>
      <c r="AE87">
        <v>31.752</v>
      </c>
      <c r="AF87" s="86">
        <v>0</v>
      </c>
    </row>
    <row r="88" spans="1:32" ht="12.75">
      <c r="A88" s="4">
        <v>38954</v>
      </c>
      <c r="B88" s="2">
        <v>38954</v>
      </c>
      <c r="C88" s="1">
        <v>43861</v>
      </c>
      <c r="D88">
        <v>37.246</v>
      </c>
      <c r="E88" s="16">
        <v>37.246</v>
      </c>
      <c r="G88">
        <v>88</v>
      </c>
      <c r="H88" t="s">
        <v>15</v>
      </c>
      <c r="J88" t="s">
        <v>16</v>
      </c>
      <c r="K88" s="22">
        <v>98</v>
      </c>
      <c r="L88" s="23" t="s">
        <v>17</v>
      </c>
      <c r="AA88" s="18"/>
      <c r="AB88" s="4">
        <v>38880</v>
      </c>
      <c r="AC88" s="33">
        <v>34.218</v>
      </c>
      <c r="AD88" s="33">
        <v>34.199406</v>
      </c>
      <c r="AE88">
        <v>33.54</v>
      </c>
      <c r="AF88" s="86">
        <v>0</v>
      </c>
    </row>
    <row r="89" spans="1:32" ht="12.75">
      <c r="A89" s="4">
        <v>38955</v>
      </c>
      <c r="B89" s="2">
        <v>38955</v>
      </c>
      <c r="C89" s="1">
        <v>43679</v>
      </c>
      <c r="D89">
        <v>35.633</v>
      </c>
      <c r="E89" s="16">
        <v>35.633</v>
      </c>
      <c r="G89">
        <v>90</v>
      </c>
      <c r="H89" t="s">
        <v>15</v>
      </c>
      <c r="AB89" s="4">
        <v>38873</v>
      </c>
      <c r="AC89" s="33">
        <v>33.284</v>
      </c>
      <c r="AD89" s="33">
        <v>35.221333</v>
      </c>
      <c r="AE89">
        <v>33.457</v>
      </c>
      <c r="AF89" s="86">
        <v>0</v>
      </c>
    </row>
    <row r="90" spans="1:32" ht="12.75">
      <c r="A90" s="4">
        <v>38956</v>
      </c>
      <c r="B90" s="2">
        <v>38956</v>
      </c>
      <c r="C90" s="1">
        <v>39712</v>
      </c>
      <c r="D90">
        <v>35.199</v>
      </c>
      <c r="E90" s="16">
        <v>0</v>
      </c>
      <c r="AB90" s="4">
        <v>38871</v>
      </c>
      <c r="AC90" s="33">
        <v>31.679</v>
      </c>
      <c r="AD90" s="33">
        <v>33.866636</v>
      </c>
      <c r="AE90">
        <v>30.829</v>
      </c>
      <c r="AF90" s="86">
        <v>0</v>
      </c>
    </row>
    <row r="91" spans="1:32" ht="12.75">
      <c r="A91" s="4">
        <v>38957</v>
      </c>
      <c r="B91" s="2">
        <v>38957</v>
      </c>
      <c r="C91" s="1">
        <v>50802</v>
      </c>
      <c r="D91">
        <v>38.759</v>
      </c>
      <c r="E91" s="16">
        <v>0</v>
      </c>
      <c r="AB91" s="4">
        <v>38878</v>
      </c>
      <c r="AC91" s="33">
        <v>31.425</v>
      </c>
      <c r="AD91" s="33">
        <v>29.729098</v>
      </c>
      <c r="AE91">
        <v>28.646</v>
      </c>
      <c r="AF91" s="86">
        <v>0</v>
      </c>
    </row>
    <row r="92" spans="1:32" ht="12.75">
      <c r="A92" s="4">
        <v>38958</v>
      </c>
      <c r="B92" s="2">
        <v>38958</v>
      </c>
      <c r="C92" s="1">
        <v>46975</v>
      </c>
      <c r="D92">
        <v>38.902</v>
      </c>
      <c r="E92" s="16">
        <v>0</v>
      </c>
      <c r="AA92" s="18"/>
      <c r="AB92" s="4">
        <v>38872</v>
      </c>
      <c r="AC92" s="33">
        <v>30.559</v>
      </c>
      <c r="AD92" s="33">
        <v>31.305797999999992</v>
      </c>
      <c r="AE92">
        <v>28.981</v>
      </c>
      <c r="AF92" s="86">
        <v>0</v>
      </c>
    </row>
    <row r="93" spans="1:32" ht="12.75">
      <c r="A93" s="4">
        <v>38959</v>
      </c>
      <c r="B93" s="2">
        <v>38959</v>
      </c>
      <c r="C93" s="1">
        <v>40655</v>
      </c>
      <c r="D93">
        <v>35.779</v>
      </c>
      <c r="E93" s="16">
        <v>0</v>
      </c>
      <c r="AA93" s="18"/>
      <c r="AB93" s="4">
        <v>38879</v>
      </c>
      <c r="AC93" s="33">
        <v>30.076</v>
      </c>
      <c r="AD93" s="33">
        <v>29.995177000000005</v>
      </c>
      <c r="AE93">
        <v>27.128</v>
      </c>
      <c r="AF93" s="86">
        <v>0</v>
      </c>
    </row>
    <row r="94" spans="1:43" ht="12.75">
      <c r="A94" s="4">
        <v>38960</v>
      </c>
      <c r="B94" s="2">
        <v>38960</v>
      </c>
      <c r="C94" s="1">
        <v>37477</v>
      </c>
      <c r="D94">
        <v>33.947</v>
      </c>
      <c r="E94" s="16">
        <v>0</v>
      </c>
      <c r="AA94" s="18"/>
      <c r="AB94" s="30">
        <v>38869</v>
      </c>
      <c r="AC94" s="31"/>
      <c r="AD94" s="31"/>
      <c r="AE94" s="32">
        <v>38.462</v>
      </c>
      <c r="AF94" s="86">
        <v>38.462</v>
      </c>
      <c r="AH94">
        <v>86</v>
      </c>
      <c r="AI94" t="s">
        <v>15</v>
      </c>
      <c r="AJ94">
        <v>85</v>
      </c>
      <c r="AK94" t="s">
        <v>16</v>
      </c>
      <c r="AL94" s="22">
        <v>98</v>
      </c>
      <c r="AM94" s="23" t="s">
        <v>17</v>
      </c>
      <c r="AN94">
        <v>93</v>
      </c>
      <c r="AO94" t="s">
        <v>18</v>
      </c>
      <c r="AP94">
        <v>104</v>
      </c>
      <c r="AQ94" t="s">
        <v>19</v>
      </c>
    </row>
    <row r="95" spans="1:30" ht="12.75">
      <c r="A95" s="4"/>
      <c r="B95" s="4"/>
      <c r="C95" s="4"/>
      <c r="AA95" s="18"/>
      <c r="AB95" s="4"/>
      <c r="AC95" s="4"/>
      <c r="AD95" s="1"/>
    </row>
    <row r="96" spans="1:30" ht="12.75">
      <c r="A96" s="4"/>
      <c r="B96" s="4"/>
      <c r="C96" s="4"/>
      <c r="AB96" s="4"/>
      <c r="AC96" s="4"/>
      <c r="AD96" s="1"/>
    </row>
    <row r="97" spans="1:30" ht="12.75">
      <c r="A97" s="4"/>
      <c r="B97" s="4"/>
      <c r="C97" s="4"/>
      <c r="AA97" s="18"/>
      <c r="AB97" s="4"/>
      <c r="AC97" s="4"/>
      <c r="AD97" s="4"/>
    </row>
    <row r="98" spans="1:30" ht="12.75">
      <c r="A98" s="4"/>
      <c r="B98" s="4"/>
      <c r="C98" s="4"/>
      <c r="AB98" s="4"/>
      <c r="AC98" s="4"/>
      <c r="AD98" s="4"/>
    </row>
    <row r="99" spans="1:30" ht="12.75">
      <c r="A99" s="4"/>
      <c r="B99" s="4"/>
      <c r="C99" s="4"/>
      <c r="AB99" s="4"/>
      <c r="AC99" s="4"/>
      <c r="AD99" s="4"/>
    </row>
    <row r="100" spans="1:30" ht="12.75">
      <c r="A100" s="4"/>
      <c r="B100" s="4"/>
      <c r="C100" s="4"/>
      <c r="AB100" s="4"/>
      <c r="AC100" s="4"/>
      <c r="AD100" s="4"/>
    </row>
    <row r="101" spans="1:30" ht="12.75">
      <c r="A101" s="4"/>
      <c r="B101" s="4"/>
      <c r="C101" s="4"/>
      <c r="AA101" s="18"/>
      <c r="AB101" s="4"/>
      <c r="AC101" s="4"/>
      <c r="AD101" s="4"/>
    </row>
    <row r="102" spans="1:30" ht="12.75">
      <c r="A102" s="4"/>
      <c r="B102" s="4"/>
      <c r="C102" s="4"/>
      <c r="AB102" s="4"/>
      <c r="AC102" s="4"/>
      <c r="AD102" s="4"/>
    </row>
    <row r="103" spans="1:30" ht="12.75">
      <c r="A103" s="4"/>
      <c r="B103" s="4"/>
      <c r="C103" s="4"/>
      <c r="AB103" s="4"/>
      <c r="AC103" s="4"/>
      <c r="AD103" s="4"/>
    </row>
    <row r="104" spans="1:30" ht="12.75">
      <c r="A104" s="4"/>
      <c r="B104" s="4"/>
      <c r="C104" s="4"/>
      <c r="AA104" s="18"/>
      <c r="AB104" s="4"/>
      <c r="AC104" s="4"/>
      <c r="AD104" s="4"/>
    </row>
    <row r="105" spans="1:30" ht="12.75">
      <c r="A105" s="4"/>
      <c r="B105" s="4"/>
      <c r="C105" s="4"/>
      <c r="AB105" s="4"/>
      <c r="AC105" s="4"/>
      <c r="AD105" s="4"/>
    </row>
    <row r="106" spans="1:30" ht="12.75">
      <c r="A106" s="4"/>
      <c r="B106" s="4"/>
      <c r="C106" s="4"/>
      <c r="AB106" s="4"/>
      <c r="AC106" s="4"/>
      <c r="AD106" s="4"/>
    </row>
    <row r="107" spans="1:30" ht="12.75">
      <c r="A107" s="4"/>
      <c r="B107" s="4"/>
      <c r="C107" s="4"/>
      <c r="AB107" s="4"/>
      <c r="AC107" s="4"/>
      <c r="AD107" s="4"/>
    </row>
    <row r="108" spans="1:30" ht="12.75">
      <c r="A108" s="4"/>
      <c r="B108" s="4"/>
      <c r="C108" s="4"/>
      <c r="AB108" s="4"/>
      <c r="AC108" s="4"/>
      <c r="AD108" s="4"/>
    </row>
    <row r="109" spans="1:30" ht="12.75">
      <c r="A109" s="4"/>
      <c r="B109" s="4"/>
      <c r="C109" s="4"/>
      <c r="AB109" s="4"/>
      <c r="AC109" s="4"/>
      <c r="AD109" s="4"/>
    </row>
    <row r="110" spans="1:30" ht="12.75">
      <c r="A110" s="4"/>
      <c r="B110" s="4"/>
      <c r="C110" s="4"/>
      <c r="AB110" s="4"/>
      <c r="AC110" s="4"/>
      <c r="AD110" s="4"/>
    </row>
    <row r="111" spans="1:30" ht="12.75">
      <c r="A111" s="4"/>
      <c r="B111" s="4"/>
      <c r="C111" s="4"/>
      <c r="AB111" s="4"/>
      <c r="AC111" s="4"/>
      <c r="AD111" s="4"/>
    </row>
    <row r="112" spans="1:30" ht="12.75">
      <c r="A112" s="4"/>
      <c r="B112" s="4"/>
      <c r="C112" s="4"/>
      <c r="AB112" s="4"/>
      <c r="AC112" s="4"/>
      <c r="AD112" s="4"/>
    </row>
    <row r="113" spans="1:30" ht="12.75">
      <c r="A113" s="4"/>
      <c r="B113" s="4"/>
      <c r="C113" s="4"/>
      <c r="AB113" s="4"/>
      <c r="AC113" s="4"/>
      <c r="AD113" s="4"/>
    </row>
    <row r="114" spans="1:30" ht="12.75">
      <c r="A114" s="4"/>
      <c r="B114" s="4"/>
      <c r="C114" s="4"/>
      <c r="AB114" s="4"/>
      <c r="AC114" s="4"/>
      <c r="AD114" s="4"/>
    </row>
    <row r="115" spans="1:30" ht="12.75">
      <c r="A115" s="4"/>
      <c r="B115" s="4"/>
      <c r="C115" s="4"/>
      <c r="AB115" s="4"/>
      <c r="AC115" s="4"/>
      <c r="AD115" s="4"/>
    </row>
    <row r="116" spans="1:30" ht="12.75">
      <c r="A116" s="4"/>
      <c r="B116" s="4"/>
      <c r="C116" s="4"/>
      <c r="AB116" s="4"/>
      <c r="AC116" s="4"/>
      <c r="AD116" s="4"/>
    </row>
    <row r="117" spans="1:30" ht="12.75">
      <c r="A117" s="4"/>
      <c r="B117" s="4"/>
      <c r="C117" s="4"/>
      <c r="AB117" s="4"/>
      <c r="AC117" s="4"/>
      <c r="AD117" s="4"/>
    </row>
    <row r="118" spans="1:30" ht="12.75">
      <c r="A118" s="4"/>
      <c r="B118" s="4"/>
      <c r="C118" s="4"/>
      <c r="AB118" s="4"/>
      <c r="AC118" s="4"/>
      <c r="AD118" s="4"/>
    </row>
    <row r="119" spans="1:30" ht="12.75">
      <c r="A119" s="4"/>
      <c r="B119" s="4"/>
      <c r="C119" s="4"/>
      <c r="AB119" s="4"/>
      <c r="AC119" s="4"/>
      <c r="AD119" s="4"/>
    </row>
    <row r="120" spans="1:30" ht="12.75">
      <c r="A120" s="4"/>
      <c r="B120" s="4"/>
      <c r="C120" s="4"/>
      <c r="AB120" s="4"/>
      <c r="AC120" s="4"/>
      <c r="AD120" s="4"/>
    </row>
    <row r="121" spans="1:30" ht="12.75">
      <c r="A121" s="4"/>
      <c r="B121" s="4"/>
      <c r="C121" s="4"/>
      <c r="AB121" s="4"/>
      <c r="AC121" s="4"/>
      <c r="AD121" s="4"/>
    </row>
    <row r="122" spans="1:30" ht="12.75">
      <c r="A122" s="4"/>
      <c r="B122" s="4"/>
      <c r="C122" s="4"/>
      <c r="AB122" s="4"/>
      <c r="AC122" s="4"/>
      <c r="AD122" s="4"/>
    </row>
    <row r="123" spans="1:30" ht="12.75">
      <c r="A123" s="4"/>
      <c r="B123" s="4"/>
      <c r="C123" s="4"/>
      <c r="AB123" s="4"/>
      <c r="AC123" s="4"/>
      <c r="AD123" s="4"/>
    </row>
    <row r="124" spans="1:30" ht="12.75">
      <c r="A124" s="4"/>
      <c r="B124" s="4"/>
      <c r="C124" s="4"/>
      <c r="AB124" s="4"/>
      <c r="AC124" s="4"/>
      <c r="AD124" s="4"/>
    </row>
    <row r="125" spans="2:30" ht="12.75">
      <c r="B125" s="4"/>
      <c r="C125" s="4"/>
      <c r="AC125" s="4"/>
      <c r="AD125" s="4"/>
    </row>
    <row r="126" spans="2:30" ht="12.75">
      <c r="B126" s="4"/>
      <c r="C126" s="4"/>
      <c r="AC126" s="4"/>
      <c r="AD126" s="4"/>
    </row>
    <row r="127" ht="12.75">
      <c r="AD127" s="4"/>
    </row>
    <row r="128" ht="12.75">
      <c r="AD128" s="4"/>
    </row>
  </sheetData>
  <printOptions/>
  <pageMargins left="0.75" right="0.75" top="1" bottom="1" header="0.5" footer="0.5"/>
  <pageSetup horizontalDpi="600" verticalDpi="600" orientation="landscape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70" zoomScaleNormal="70" workbookViewId="0" topLeftCell="A1">
      <selection activeCell="A22" sqref="A22"/>
    </sheetView>
  </sheetViews>
  <sheetFormatPr defaultColWidth="9.140625" defaultRowHeight="12.75"/>
  <cols>
    <col min="2" max="11" width="23.140625" style="0" customWidth="1"/>
  </cols>
  <sheetData>
    <row r="1" spans="1:7" ht="66.75" customHeight="1">
      <c r="A1" s="194"/>
      <c r="B1" s="195" t="s">
        <v>238</v>
      </c>
      <c r="C1" s="195" t="s">
        <v>208</v>
      </c>
      <c r="D1" s="195" t="s">
        <v>211</v>
      </c>
      <c r="E1" s="195" t="s">
        <v>223</v>
      </c>
      <c r="F1" s="195" t="s">
        <v>239</v>
      </c>
      <c r="G1" s="195" t="s">
        <v>229</v>
      </c>
    </row>
    <row r="2" spans="1:7" ht="20.25">
      <c r="A2" s="196"/>
      <c r="B2" s="148">
        <v>2006</v>
      </c>
      <c r="C2" s="148">
        <v>2006</v>
      </c>
      <c r="D2" s="148">
        <v>2006</v>
      </c>
      <c r="E2" s="148">
        <v>2006</v>
      </c>
      <c r="F2" s="148">
        <v>2006</v>
      </c>
      <c r="G2" s="148">
        <v>2006</v>
      </c>
    </row>
    <row r="3" spans="1:7" ht="15">
      <c r="A3" s="175" t="s">
        <v>15</v>
      </c>
      <c r="B3" s="148">
        <v>7</v>
      </c>
      <c r="C3" s="148">
        <v>5</v>
      </c>
      <c r="D3" s="148">
        <v>4</v>
      </c>
      <c r="E3" s="148">
        <v>4</v>
      </c>
      <c r="F3" s="148">
        <v>4</v>
      </c>
      <c r="G3" s="148">
        <v>4</v>
      </c>
    </row>
    <row r="4" spans="1:7" ht="15">
      <c r="A4" s="175" t="s">
        <v>16</v>
      </c>
      <c r="B4" s="148">
        <v>4</v>
      </c>
      <c r="C4" s="148">
        <v>3</v>
      </c>
      <c r="D4" s="148">
        <v>3</v>
      </c>
      <c r="E4" s="148">
        <v>3</v>
      </c>
      <c r="F4" s="148">
        <v>3</v>
      </c>
      <c r="G4" s="148">
        <v>3</v>
      </c>
    </row>
    <row r="5" spans="1:7" ht="15">
      <c r="A5" s="175" t="s">
        <v>17</v>
      </c>
      <c r="B5" s="148">
        <v>12</v>
      </c>
      <c r="C5" s="148">
        <v>8</v>
      </c>
      <c r="D5" s="148">
        <v>8</v>
      </c>
      <c r="E5" s="148">
        <v>7</v>
      </c>
      <c r="F5" s="148">
        <v>7</v>
      </c>
      <c r="G5" s="148">
        <v>6</v>
      </c>
    </row>
    <row r="6" spans="1:7" ht="15">
      <c r="A6" s="175" t="s">
        <v>20</v>
      </c>
      <c r="B6" s="148">
        <v>5</v>
      </c>
      <c r="C6" s="148">
        <v>4</v>
      </c>
      <c r="D6" s="148">
        <v>4</v>
      </c>
      <c r="E6" s="148">
        <v>4</v>
      </c>
      <c r="F6" s="148">
        <v>4</v>
      </c>
      <c r="G6" s="148">
        <v>3</v>
      </c>
    </row>
    <row r="7" spans="1:7" ht="15">
      <c r="A7" s="175" t="s">
        <v>18</v>
      </c>
      <c r="B7" s="148">
        <v>6</v>
      </c>
      <c r="C7" s="148">
        <v>5</v>
      </c>
      <c r="D7" s="148">
        <v>5</v>
      </c>
      <c r="E7" s="197">
        <v>5</v>
      </c>
      <c r="F7" s="197">
        <v>5</v>
      </c>
      <c r="G7" s="197">
        <v>4</v>
      </c>
    </row>
    <row r="8" spans="1:7" ht="15">
      <c r="A8" s="175" t="s">
        <v>19</v>
      </c>
      <c r="B8" s="148">
        <v>15</v>
      </c>
      <c r="C8" s="148">
        <v>14</v>
      </c>
      <c r="D8" s="148">
        <v>14</v>
      </c>
      <c r="E8" s="148">
        <v>11</v>
      </c>
      <c r="F8" s="148">
        <v>10</v>
      </c>
      <c r="G8" s="148">
        <v>9</v>
      </c>
    </row>
    <row r="9" spans="1:7" ht="15">
      <c r="A9" s="175" t="s">
        <v>26</v>
      </c>
      <c r="B9" s="148">
        <v>4</v>
      </c>
      <c r="C9" s="148">
        <v>3</v>
      </c>
      <c r="D9" s="148">
        <v>3</v>
      </c>
      <c r="E9" s="148">
        <v>2</v>
      </c>
      <c r="F9" s="148">
        <v>2</v>
      </c>
      <c r="G9" s="148">
        <v>2</v>
      </c>
    </row>
    <row r="10" spans="1:7" ht="15">
      <c r="A10" s="175" t="s">
        <v>21</v>
      </c>
      <c r="B10" s="148">
        <v>12</v>
      </c>
      <c r="C10" s="148">
        <v>11</v>
      </c>
      <c r="D10" s="148">
        <v>11</v>
      </c>
      <c r="E10" s="148">
        <v>10</v>
      </c>
      <c r="F10" s="148">
        <v>9</v>
      </c>
      <c r="G10" s="148">
        <v>7</v>
      </c>
    </row>
    <row r="11" spans="1:7" ht="15">
      <c r="A11" s="175" t="s">
        <v>25</v>
      </c>
      <c r="B11" s="148">
        <v>3</v>
      </c>
      <c r="C11" s="148">
        <v>3</v>
      </c>
      <c r="D11" s="148">
        <v>3</v>
      </c>
      <c r="E11" s="148">
        <v>3</v>
      </c>
      <c r="F11" s="148">
        <v>3</v>
      </c>
      <c r="G11" s="148">
        <v>3</v>
      </c>
    </row>
    <row r="12" spans="1:7" ht="15">
      <c r="A12" s="175" t="s">
        <v>22</v>
      </c>
      <c r="B12" s="148">
        <v>12</v>
      </c>
      <c r="C12" s="148">
        <v>11</v>
      </c>
      <c r="D12" s="148">
        <v>11</v>
      </c>
      <c r="E12" s="148">
        <v>10</v>
      </c>
      <c r="F12" s="148">
        <v>9</v>
      </c>
      <c r="G12" s="148">
        <v>7</v>
      </c>
    </row>
    <row r="13" spans="1:7" ht="12.75">
      <c r="A13" s="198"/>
      <c r="B13" s="198"/>
      <c r="C13" s="198"/>
      <c r="D13" s="198"/>
      <c r="E13" s="198"/>
      <c r="F13" s="198"/>
      <c r="G13" s="198"/>
    </row>
    <row r="14" spans="1:7" ht="12.75">
      <c r="A14" s="198"/>
      <c r="B14" s="199" t="s">
        <v>231</v>
      </c>
      <c r="C14" s="198" t="s">
        <v>232</v>
      </c>
      <c r="D14" s="198" t="s">
        <v>233</v>
      </c>
      <c r="E14" s="198" t="s">
        <v>234</v>
      </c>
      <c r="F14" s="198" t="s">
        <v>235</v>
      </c>
      <c r="G14" s="198" t="s">
        <v>236</v>
      </c>
    </row>
    <row r="15" spans="1:7" ht="12.75">
      <c r="A15" s="198"/>
      <c r="B15" s="198"/>
      <c r="C15" s="198"/>
      <c r="D15" s="198"/>
      <c r="E15" s="198"/>
      <c r="F15" s="198"/>
      <c r="G15" s="198"/>
    </row>
    <row r="16" spans="1:7" ht="60.75">
      <c r="A16" s="175"/>
      <c r="B16" s="200" t="s">
        <v>240</v>
      </c>
      <c r="C16" s="200" t="s">
        <v>199</v>
      </c>
      <c r="D16" s="200" t="s">
        <v>202</v>
      </c>
      <c r="E16" s="200" t="s">
        <v>214</v>
      </c>
      <c r="F16" s="200" t="s">
        <v>217</v>
      </c>
      <c r="G16" s="195" t="s">
        <v>220</v>
      </c>
    </row>
    <row r="17" spans="1:7" ht="15">
      <c r="A17" s="175"/>
      <c r="B17" s="148">
        <v>2006</v>
      </c>
      <c r="C17" s="148">
        <v>2006</v>
      </c>
      <c r="D17" s="148">
        <v>2006</v>
      </c>
      <c r="E17" s="148">
        <v>2006</v>
      </c>
      <c r="F17" s="148">
        <v>2006</v>
      </c>
      <c r="G17" s="148">
        <v>2006</v>
      </c>
    </row>
    <row r="18" spans="1:7" ht="15">
      <c r="A18" s="175" t="s">
        <v>15</v>
      </c>
      <c r="B18" s="156">
        <v>-3</v>
      </c>
      <c r="C18" s="148">
        <v>-5</v>
      </c>
      <c r="D18" s="148">
        <v>-6</v>
      </c>
      <c r="E18" s="148">
        <v>-6</v>
      </c>
      <c r="F18" s="148">
        <v>-6</v>
      </c>
      <c r="G18" s="148">
        <v>-6</v>
      </c>
    </row>
    <row r="19" spans="1:7" ht="15">
      <c r="A19" s="175" t="s">
        <v>16</v>
      </c>
      <c r="B19" s="156">
        <v>-2</v>
      </c>
      <c r="C19" s="148">
        <v>-3</v>
      </c>
      <c r="D19" s="156">
        <v>-3</v>
      </c>
      <c r="E19" s="156">
        <v>-3</v>
      </c>
      <c r="F19" s="156">
        <v>-3</v>
      </c>
      <c r="G19" s="148">
        <v>-3</v>
      </c>
    </row>
    <row r="20" spans="1:7" ht="15">
      <c r="A20" s="175" t="s">
        <v>17</v>
      </c>
      <c r="B20" s="156">
        <v>-4</v>
      </c>
      <c r="C20" s="156">
        <v>-8</v>
      </c>
      <c r="D20" s="156">
        <v>-8</v>
      </c>
      <c r="E20" s="156">
        <v>-9</v>
      </c>
      <c r="F20" s="156">
        <v>-9</v>
      </c>
      <c r="G20" s="148">
        <v>-10</v>
      </c>
    </row>
    <row r="21" spans="1:7" ht="15">
      <c r="A21" s="175" t="s">
        <v>20</v>
      </c>
      <c r="B21" s="166">
        <v>0</v>
      </c>
      <c r="C21" s="148">
        <v>-1</v>
      </c>
      <c r="D21" s="156">
        <v>-1</v>
      </c>
      <c r="E21" s="156">
        <v>-1</v>
      </c>
      <c r="F21" s="156">
        <v>-1</v>
      </c>
      <c r="G21" s="148">
        <v>-2</v>
      </c>
    </row>
    <row r="22" spans="1:7" ht="15">
      <c r="A22" s="175" t="s">
        <v>18</v>
      </c>
      <c r="B22" s="156">
        <v>-1</v>
      </c>
      <c r="C22" s="156">
        <v>-2</v>
      </c>
      <c r="D22" s="156">
        <v>-2</v>
      </c>
      <c r="E22" s="156">
        <v>-2</v>
      </c>
      <c r="F22" s="156">
        <v>-2</v>
      </c>
      <c r="G22" s="148">
        <v>-3</v>
      </c>
    </row>
    <row r="23" spans="1:7" ht="15">
      <c r="A23" s="175" t="s">
        <v>19</v>
      </c>
      <c r="B23" s="156">
        <v>-2</v>
      </c>
      <c r="C23" s="156">
        <v>-3</v>
      </c>
      <c r="D23" s="156">
        <v>-3</v>
      </c>
      <c r="E23" s="156">
        <v>-6</v>
      </c>
      <c r="F23" s="156">
        <v>-7</v>
      </c>
      <c r="G23" s="148">
        <v>-8</v>
      </c>
    </row>
    <row r="24" spans="1:7" ht="15">
      <c r="A24" s="175" t="s">
        <v>26</v>
      </c>
      <c r="B24" s="148">
        <v>-1</v>
      </c>
      <c r="C24" s="156">
        <v>-2</v>
      </c>
      <c r="D24" s="156">
        <v>-2</v>
      </c>
      <c r="E24" s="156">
        <v>-3</v>
      </c>
      <c r="F24" s="156">
        <v>-3</v>
      </c>
      <c r="G24" s="148">
        <v>-3</v>
      </c>
    </row>
    <row r="25" spans="1:7" ht="15">
      <c r="A25" s="175" t="s">
        <v>21</v>
      </c>
      <c r="B25" s="148">
        <v>0</v>
      </c>
      <c r="C25" s="156">
        <v>-1</v>
      </c>
      <c r="D25" s="156">
        <v>-1</v>
      </c>
      <c r="E25" s="156">
        <v>-2</v>
      </c>
      <c r="F25" s="156">
        <v>-3</v>
      </c>
      <c r="G25" s="148">
        <v>-5</v>
      </c>
    </row>
    <row r="26" spans="1:7" ht="15">
      <c r="A26" s="175" t="s">
        <v>25</v>
      </c>
      <c r="B26" s="148">
        <v>0</v>
      </c>
      <c r="C26" s="148">
        <v>0</v>
      </c>
      <c r="D26" s="156">
        <v>0</v>
      </c>
      <c r="E26" s="156">
        <v>0</v>
      </c>
      <c r="F26" s="156">
        <v>0</v>
      </c>
      <c r="G26" s="148">
        <v>0</v>
      </c>
    </row>
    <row r="27" spans="1:7" ht="15">
      <c r="A27" s="175" t="s">
        <v>22</v>
      </c>
      <c r="B27" s="148">
        <v>0</v>
      </c>
      <c r="C27" s="156">
        <v>-1</v>
      </c>
      <c r="D27" s="156">
        <v>-1</v>
      </c>
      <c r="E27" s="156">
        <v>-2</v>
      </c>
      <c r="F27" s="156">
        <v>-3</v>
      </c>
      <c r="G27" s="148">
        <v>-5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8"/>
  <sheetViews>
    <sheetView tabSelected="1" zoomScale="80" zoomScaleNormal="80" workbookViewId="0" topLeftCell="A42">
      <selection activeCell="A22" sqref="A22"/>
    </sheetView>
  </sheetViews>
  <sheetFormatPr defaultColWidth="9.140625" defaultRowHeight="12" customHeight="1"/>
  <cols>
    <col min="1" max="1" width="9.140625" style="86" customWidth="1"/>
    <col min="2" max="2" width="23.7109375" style="86" customWidth="1"/>
    <col min="3" max="4" width="12.7109375" style="86" hidden="1" customWidth="1"/>
    <col min="5" max="5" width="12.57421875" style="86" hidden="1" customWidth="1"/>
    <col min="6" max="7" width="12.7109375" style="86" customWidth="1"/>
    <col min="8" max="8" width="3.57421875" style="0" customWidth="1"/>
    <col min="9" max="9" width="19.57421875" style="0" customWidth="1"/>
    <col min="11" max="11" width="2.7109375" style="0" customWidth="1"/>
    <col min="12" max="12" width="14.00390625" style="0" customWidth="1"/>
    <col min="15" max="15" width="11.421875" style="0" customWidth="1"/>
  </cols>
  <sheetData>
    <row r="1" spans="1:12" s="5" customFormat="1" ht="25.5" customHeight="1">
      <c r="A1" s="85" t="s">
        <v>34</v>
      </c>
      <c r="B1" s="85" t="s">
        <v>35</v>
      </c>
      <c r="C1" s="85" t="s">
        <v>36</v>
      </c>
      <c r="D1" s="85" t="s">
        <v>37</v>
      </c>
      <c r="E1" s="85" t="s">
        <v>38</v>
      </c>
      <c r="F1" s="85" t="s">
        <v>39</v>
      </c>
      <c r="G1" s="85" t="s">
        <v>40</v>
      </c>
      <c r="J1"/>
      <c r="K1"/>
      <c r="L1" s="8" t="s">
        <v>165</v>
      </c>
    </row>
    <row r="2" spans="1:15" ht="12" customHeight="1">
      <c r="A2" s="177" t="s">
        <v>21</v>
      </c>
      <c r="B2" s="177" t="s">
        <v>41</v>
      </c>
      <c r="C2" s="177">
        <v>5</v>
      </c>
      <c r="D2" s="177">
        <v>29</v>
      </c>
      <c r="E2" s="177">
        <v>2006</v>
      </c>
      <c r="F2" s="177">
        <v>86</v>
      </c>
      <c r="G2" s="178">
        <v>38866</v>
      </c>
      <c r="I2" s="107" t="s">
        <v>140</v>
      </c>
      <c r="L2" s="202">
        <v>38933</v>
      </c>
      <c r="O2" s="206"/>
    </row>
    <row r="3" spans="1:15" ht="12" customHeight="1">
      <c r="A3" s="177" t="s">
        <v>21</v>
      </c>
      <c r="B3" s="177" t="s">
        <v>42</v>
      </c>
      <c r="C3" s="177">
        <v>5</v>
      </c>
      <c r="D3" s="177">
        <v>29</v>
      </c>
      <c r="E3" s="177">
        <v>2006</v>
      </c>
      <c r="F3" s="177">
        <v>86</v>
      </c>
      <c r="G3" s="178">
        <v>38866</v>
      </c>
      <c r="I3" s="20" t="s">
        <v>149</v>
      </c>
      <c r="L3" s="202">
        <v>38910</v>
      </c>
      <c r="O3" s="204"/>
    </row>
    <row r="4" spans="1:15" ht="12" customHeight="1">
      <c r="A4" s="177" t="s">
        <v>16</v>
      </c>
      <c r="B4" s="177" t="s">
        <v>43</v>
      </c>
      <c r="C4" s="177">
        <v>5</v>
      </c>
      <c r="D4" s="177">
        <v>29</v>
      </c>
      <c r="E4" s="177">
        <v>2006</v>
      </c>
      <c r="F4" s="177">
        <v>88</v>
      </c>
      <c r="G4" s="178">
        <v>38866</v>
      </c>
      <c r="I4" s="70" t="s">
        <v>150</v>
      </c>
      <c r="L4" s="202">
        <v>38926</v>
      </c>
      <c r="O4" s="206"/>
    </row>
    <row r="5" spans="1:15" ht="12" customHeight="1">
      <c r="A5" s="177" t="s">
        <v>16</v>
      </c>
      <c r="B5" s="177" t="s">
        <v>44</v>
      </c>
      <c r="C5" s="177">
        <v>5</v>
      </c>
      <c r="D5" s="177">
        <v>29</v>
      </c>
      <c r="E5" s="177">
        <v>2006</v>
      </c>
      <c r="F5" s="177">
        <v>86</v>
      </c>
      <c r="G5" s="178">
        <v>38866</v>
      </c>
      <c r="I5" s="93" t="s">
        <v>151</v>
      </c>
      <c r="L5" s="202">
        <v>38902</v>
      </c>
      <c r="O5" s="202"/>
    </row>
    <row r="6" spans="1:15" ht="12" customHeight="1">
      <c r="A6" s="179" t="s">
        <v>17</v>
      </c>
      <c r="B6" s="180" t="s">
        <v>45</v>
      </c>
      <c r="C6" s="181">
        <v>5</v>
      </c>
      <c r="D6" s="181">
        <v>29</v>
      </c>
      <c r="E6" s="181">
        <v>2006</v>
      </c>
      <c r="F6" s="181">
        <v>92</v>
      </c>
      <c r="G6" s="178">
        <v>38866</v>
      </c>
      <c r="I6" s="19" t="s">
        <v>152</v>
      </c>
      <c r="L6" s="202">
        <v>38928</v>
      </c>
      <c r="O6" s="207"/>
    </row>
    <row r="7" spans="1:15" ht="12" customHeight="1">
      <c r="A7" s="179" t="s">
        <v>17</v>
      </c>
      <c r="B7" s="180" t="s">
        <v>46</v>
      </c>
      <c r="C7" s="181">
        <v>5</v>
      </c>
      <c r="D7" s="181">
        <v>29</v>
      </c>
      <c r="E7" s="181">
        <v>2006</v>
      </c>
      <c r="F7" s="181">
        <v>85</v>
      </c>
      <c r="G7" s="178">
        <v>38866</v>
      </c>
      <c r="I7" s="21" t="s">
        <v>153</v>
      </c>
      <c r="L7" s="203">
        <v>38919</v>
      </c>
      <c r="O7" s="202"/>
    </row>
    <row r="8" spans="1:15" ht="12" customHeight="1">
      <c r="A8" s="177" t="s">
        <v>19</v>
      </c>
      <c r="B8" s="182" t="s">
        <v>47</v>
      </c>
      <c r="C8" s="183">
        <v>5</v>
      </c>
      <c r="D8" s="183">
        <v>29</v>
      </c>
      <c r="E8" s="183">
        <v>2006</v>
      </c>
      <c r="F8" s="177">
        <v>99</v>
      </c>
      <c r="G8" s="178">
        <v>38866</v>
      </c>
      <c r="I8" t="s">
        <v>154</v>
      </c>
      <c r="L8" s="203">
        <v>38918</v>
      </c>
      <c r="O8" s="203"/>
    </row>
    <row r="9" spans="1:15" ht="12" customHeight="1">
      <c r="A9" s="177" t="s">
        <v>18</v>
      </c>
      <c r="B9" s="177" t="s">
        <v>48</v>
      </c>
      <c r="C9" s="177">
        <v>5</v>
      </c>
      <c r="D9" s="177">
        <v>29</v>
      </c>
      <c r="E9" s="177">
        <v>2006</v>
      </c>
      <c r="F9" s="177">
        <v>88</v>
      </c>
      <c r="G9" s="178">
        <v>38866</v>
      </c>
      <c r="L9" s="203">
        <v>38912</v>
      </c>
      <c r="O9" s="203"/>
    </row>
    <row r="10" spans="1:15" ht="12" customHeight="1">
      <c r="A10" s="177" t="s">
        <v>16</v>
      </c>
      <c r="B10" s="177" t="s">
        <v>43</v>
      </c>
      <c r="C10" s="177">
        <v>5</v>
      </c>
      <c r="D10" s="177">
        <v>30</v>
      </c>
      <c r="E10" s="177">
        <v>2006</v>
      </c>
      <c r="F10" s="177">
        <v>102</v>
      </c>
      <c r="G10" s="178">
        <v>38867</v>
      </c>
      <c r="L10" s="203">
        <v>38911</v>
      </c>
      <c r="O10" s="206"/>
    </row>
    <row r="11" spans="1:15" ht="12" customHeight="1">
      <c r="A11" s="177" t="s">
        <v>16</v>
      </c>
      <c r="B11" s="177" t="s">
        <v>44</v>
      </c>
      <c r="C11" s="177">
        <v>5</v>
      </c>
      <c r="D11" s="177">
        <v>30</v>
      </c>
      <c r="E11" s="177">
        <v>2006</v>
      </c>
      <c r="F11" s="177">
        <v>93</v>
      </c>
      <c r="G11" s="178">
        <v>38867</v>
      </c>
      <c r="L11" s="203">
        <v>38923</v>
      </c>
      <c r="O11" s="204"/>
    </row>
    <row r="12" spans="1:15" ht="12" customHeight="1">
      <c r="A12" s="177" t="s">
        <v>16</v>
      </c>
      <c r="B12" s="177" t="s">
        <v>49</v>
      </c>
      <c r="C12" s="177">
        <v>5</v>
      </c>
      <c r="D12" s="177">
        <v>30</v>
      </c>
      <c r="E12" s="177">
        <v>2006</v>
      </c>
      <c r="F12" s="177">
        <v>86</v>
      </c>
      <c r="G12" s="178">
        <v>38867</v>
      </c>
      <c r="L12" s="203">
        <v>38937</v>
      </c>
      <c r="O12" s="203"/>
    </row>
    <row r="13" spans="1:15" ht="12" customHeight="1">
      <c r="A13" s="177" t="s">
        <v>20</v>
      </c>
      <c r="B13" s="177" t="s">
        <v>50</v>
      </c>
      <c r="C13" s="177">
        <v>5</v>
      </c>
      <c r="D13" s="177">
        <v>30</v>
      </c>
      <c r="E13" s="177">
        <v>2006</v>
      </c>
      <c r="F13" s="177">
        <v>93</v>
      </c>
      <c r="G13" s="178">
        <v>38867</v>
      </c>
      <c r="L13" s="203">
        <v>38922</v>
      </c>
      <c r="O13" s="203"/>
    </row>
    <row r="14" spans="1:15" ht="12" customHeight="1">
      <c r="A14" s="177" t="s">
        <v>20</v>
      </c>
      <c r="B14" s="177" t="s">
        <v>51</v>
      </c>
      <c r="C14" s="177">
        <v>5</v>
      </c>
      <c r="D14" s="177">
        <v>30</v>
      </c>
      <c r="E14" s="177">
        <v>2006</v>
      </c>
      <c r="F14" s="177">
        <v>86</v>
      </c>
      <c r="G14" s="178">
        <v>38867</v>
      </c>
      <c r="L14" s="204">
        <v>38957</v>
      </c>
      <c r="O14" s="203"/>
    </row>
    <row r="15" spans="1:15" ht="12" customHeight="1">
      <c r="A15" s="177" t="s">
        <v>20</v>
      </c>
      <c r="B15" s="177" t="s">
        <v>52</v>
      </c>
      <c r="C15" s="177">
        <v>5</v>
      </c>
      <c r="D15" s="177">
        <v>30</v>
      </c>
      <c r="E15" s="177">
        <v>2006</v>
      </c>
      <c r="F15" s="177">
        <v>85</v>
      </c>
      <c r="G15" s="178">
        <v>38867</v>
      </c>
      <c r="L15" s="204">
        <v>38944</v>
      </c>
      <c r="O15" s="203"/>
    </row>
    <row r="16" spans="1:15" ht="12" customHeight="1">
      <c r="A16" s="177" t="s">
        <v>20</v>
      </c>
      <c r="B16" s="177" t="s">
        <v>53</v>
      </c>
      <c r="C16" s="177">
        <v>5</v>
      </c>
      <c r="D16" s="177">
        <v>30</v>
      </c>
      <c r="E16" s="177">
        <v>2006</v>
      </c>
      <c r="F16" s="177">
        <v>95</v>
      </c>
      <c r="G16" s="178">
        <v>38867</v>
      </c>
      <c r="L16" s="204">
        <v>38914</v>
      </c>
      <c r="O16" s="202"/>
    </row>
    <row r="17" spans="1:15" ht="12" customHeight="1">
      <c r="A17" s="179" t="s">
        <v>17</v>
      </c>
      <c r="B17" s="180" t="s">
        <v>54</v>
      </c>
      <c r="C17" s="181">
        <v>5</v>
      </c>
      <c r="D17" s="181">
        <v>30</v>
      </c>
      <c r="E17" s="181">
        <v>2006</v>
      </c>
      <c r="F17" s="181">
        <v>94</v>
      </c>
      <c r="G17" s="178">
        <v>38867</v>
      </c>
      <c r="L17" s="204">
        <v>38891</v>
      </c>
      <c r="O17" s="202"/>
    </row>
    <row r="18" spans="1:15" ht="12" customHeight="1">
      <c r="A18" s="179" t="s">
        <v>17</v>
      </c>
      <c r="B18" s="180" t="s">
        <v>55</v>
      </c>
      <c r="C18" s="181">
        <v>5</v>
      </c>
      <c r="D18" s="181">
        <v>30</v>
      </c>
      <c r="E18" s="181">
        <v>2006</v>
      </c>
      <c r="F18" s="181">
        <v>92</v>
      </c>
      <c r="G18" s="178">
        <v>38867</v>
      </c>
      <c r="L18" s="205">
        <v>38943</v>
      </c>
      <c r="O18" s="202"/>
    </row>
    <row r="19" spans="1:15" ht="12" customHeight="1">
      <c r="A19" s="179" t="s">
        <v>17</v>
      </c>
      <c r="B19" s="180" t="s">
        <v>56</v>
      </c>
      <c r="C19" s="181">
        <v>5</v>
      </c>
      <c r="D19" s="181">
        <v>30</v>
      </c>
      <c r="E19" s="181">
        <v>2006</v>
      </c>
      <c r="F19" s="181">
        <v>103</v>
      </c>
      <c r="G19" s="178">
        <v>38867</v>
      </c>
      <c r="L19" s="206">
        <v>38913</v>
      </c>
      <c r="O19" s="203"/>
    </row>
    <row r="20" spans="1:15" ht="12" customHeight="1">
      <c r="A20" s="179" t="s">
        <v>17</v>
      </c>
      <c r="B20" s="180" t="s">
        <v>57</v>
      </c>
      <c r="C20" s="181">
        <v>5</v>
      </c>
      <c r="D20" s="181">
        <v>30</v>
      </c>
      <c r="E20" s="181">
        <v>2006</v>
      </c>
      <c r="F20" s="181">
        <v>105</v>
      </c>
      <c r="G20" s="178">
        <v>38867</v>
      </c>
      <c r="L20" s="206">
        <v>38938</v>
      </c>
      <c r="O20" s="206"/>
    </row>
    <row r="21" spans="1:15" ht="12" customHeight="1">
      <c r="A21" s="179" t="s">
        <v>17</v>
      </c>
      <c r="B21" s="180" t="s">
        <v>45</v>
      </c>
      <c r="C21" s="181">
        <v>5</v>
      </c>
      <c r="D21" s="181">
        <v>30</v>
      </c>
      <c r="E21" s="181">
        <v>2006</v>
      </c>
      <c r="F21" s="181">
        <v>101</v>
      </c>
      <c r="G21" s="178">
        <v>38867</v>
      </c>
      <c r="L21" s="206">
        <v>38888</v>
      </c>
      <c r="O21" s="207"/>
    </row>
    <row r="22" spans="1:15" ht="12" customHeight="1">
      <c r="A22" s="179" t="s">
        <v>17</v>
      </c>
      <c r="B22" s="180" t="s">
        <v>46</v>
      </c>
      <c r="C22" s="181">
        <v>5</v>
      </c>
      <c r="D22" s="181">
        <v>30</v>
      </c>
      <c r="E22" s="181">
        <v>2006</v>
      </c>
      <c r="F22" s="181">
        <v>95</v>
      </c>
      <c r="G22" s="178">
        <v>38867</v>
      </c>
      <c r="L22" s="206">
        <v>38896</v>
      </c>
      <c r="O22" s="205"/>
    </row>
    <row r="23" spans="1:15" ht="12" customHeight="1">
      <c r="A23" s="179" t="s">
        <v>17</v>
      </c>
      <c r="B23" s="180" t="s">
        <v>58</v>
      </c>
      <c r="C23" s="181">
        <v>5</v>
      </c>
      <c r="D23" s="181">
        <v>30</v>
      </c>
      <c r="E23" s="181">
        <v>2006</v>
      </c>
      <c r="F23" s="181">
        <v>97</v>
      </c>
      <c r="G23" s="178">
        <v>38867</v>
      </c>
      <c r="L23" s="207">
        <v>38903</v>
      </c>
      <c r="O23" s="204"/>
    </row>
    <row r="24" spans="1:15" ht="12" customHeight="1">
      <c r="A24" s="179" t="s">
        <v>17</v>
      </c>
      <c r="B24" s="180" t="s">
        <v>59</v>
      </c>
      <c r="C24" s="181">
        <v>5</v>
      </c>
      <c r="D24" s="181">
        <v>30</v>
      </c>
      <c r="E24" s="181">
        <v>2006</v>
      </c>
      <c r="F24" s="181">
        <v>85</v>
      </c>
      <c r="G24" s="178">
        <v>38867</v>
      </c>
      <c r="L24" s="207">
        <v>38939</v>
      </c>
      <c r="O24" s="204"/>
    </row>
    <row r="25" spans="1:12" ht="12" customHeight="1">
      <c r="A25" s="177" t="s">
        <v>19</v>
      </c>
      <c r="B25" s="182" t="s">
        <v>60</v>
      </c>
      <c r="C25" s="183">
        <v>5</v>
      </c>
      <c r="D25" s="183">
        <v>30</v>
      </c>
      <c r="E25" s="183">
        <v>2006</v>
      </c>
      <c r="F25" s="177">
        <v>101</v>
      </c>
      <c r="G25" s="178">
        <v>38867</v>
      </c>
      <c r="L25" s="201"/>
    </row>
    <row r="26" spans="1:12" ht="12" customHeight="1">
      <c r="A26" s="177" t="s">
        <v>19</v>
      </c>
      <c r="B26" s="182" t="s">
        <v>61</v>
      </c>
      <c r="C26" s="183">
        <v>5</v>
      </c>
      <c r="D26" s="183">
        <v>30</v>
      </c>
      <c r="E26" s="183">
        <v>2006</v>
      </c>
      <c r="F26" s="177">
        <v>93</v>
      </c>
      <c r="G26" s="178">
        <v>38867</v>
      </c>
      <c r="L26" s="201"/>
    </row>
    <row r="27" spans="1:7" ht="12" customHeight="1">
      <c r="A27" s="177" t="s">
        <v>19</v>
      </c>
      <c r="B27" s="182" t="s">
        <v>62</v>
      </c>
      <c r="C27" s="183">
        <v>5</v>
      </c>
      <c r="D27" s="183">
        <v>30</v>
      </c>
      <c r="E27" s="183">
        <v>2006</v>
      </c>
      <c r="F27" s="177">
        <v>91</v>
      </c>
      <c r="G27" s="178">
        <v>38867</v>
      </c>
    </row>
    <row r="28" spans="1:7" ht="12" customHeight="1">
      <c r="A28" s="177" t="s">
        <v>18</v>
      </c>
      <c r="B28" s="177" t="s">
        <v>63</v>
      </c>
      <c r="C28" s="177">
        <v>5</v>
      </c>
      <c r="D28" s="177">
        <v>30</v>
      </c>
      <c r="E28" s="177">
        <v>2006</v>
      </c>
      <c r="F28" s="177">
        <v>89</v>
      </c>
      <c r="G28" s="178">
        <v>38867</v>
      </c>
    </row>
    <row r="29" spans="1:7" ht="12" customHeight="1">
      <c r="A29" s="177" t="s">
        <v>18</v>
      </c>
      <c r="B29" s="177" t="s">
        <v>48</v>
      </c>
      <c r="C29" s="177">
        <v>5</v>
      </c>
      <c r="D29" s="177">
        <v>30</v>
      </c>
      <c r="E29" s="177">
        <v>2006</v>
      </c>
      <c r="F29" s="177">
        <v>87</v>
      </c>
      <c r="G29" s="178">
        <v>38867</v>
      </c>
    </row>
    <row r="30" spans="1:7" ht="12" customHeight="1">
      <c r="A30" s="177" t="s">
        <v>18</v>
      </c>
      <c r="B30" s="177" t="s">
        <v>64</v>
      </c>
      <c r="C30" s="177">
        <v>5</v>
      </c>
      <c r="D30" s="177">
        <v>30</v>
      </c>
      <c r="E30" s="177">
        <v>2006</v>
      </c>
      <c r="F30" s="177">
        <v>99</v>
      </c>
      <c r="G30" s="178">
        <v>38867</v>
      </c>
    </row>
    <row r="31" spans="1:7" ht="12" customHeight="1">
      <c r="A31" s="177" t="s">
        <v>18</v>
      </c>
      <c r="B31" s="177" t="s">
        <v>65</v>
      </c>
      <c r="C31" s="177">
        <v>5</v>
      </c>
      <c r="D31" s="177">
        <v>30</v>
      </c>
      <c r="E31" s="177">
        <v>2006</v>
      </c>
      <c r="F31" s="177">
        <v>96</v>
      </c>
      <c r="G31" s="178">
        <v>38867</v>
      </c>
    </row>
    <row r="32" spans="1:7" ht="12" customHeight="1">
      <c r="A32" s="177" t="s">
        <v>18</v>
      </c>
      <c r="B32" s="177" t="s">
        <v>66</v>
      </c>
      <c r="C32" s="177">
        <v>5</v>
      </c>
      <c r="D32" s="177">
        <v>30</v>
      </c>
      <c r="E32" s="177">
        <v>2006</v>
      </c>
      <c r="F32" s="177">
        <v>88</v>
      </c>
      <c r="G32" s="178">
        <v>38867</v>
      </c>
    </row>
    <row r="33" spans="1:7" ht="12" customHeight="1">
      <c r="A33" s="177" t="s">
        <v>18</v>
      </c>
      <c r="B33" s="177" t="s">
        <v>67</v>
      </c>
      <c r="C33" s="177">
        <v>5</v>
      </c>
      <c r="D33" s="177">
        <v>30</v>
      </c>
      <c r="E33" s="177">
        <v>2006</v>
      </c>
      <c r="F33" s="177">
        <v>100</v>
      </c>
      <c r="G33" s="178">
        <v>38867</v>
      </c>
    </row>
    <row r="34" spans="1:7" ht="12" customHeight="1">
      <c r="A34" s="177" t="s">
        <v>18</v>
      </c>
      <c r="B34" s="177" t="s">
        <v>68</v>
      </c>
      <c r="C34" s="177">
        <v>5</v>
      </c>
      <c r="D34" s="177">
        <v>30</v>
      </c>
      <c r="E34" s="177">
        <v>2006</v>
      </c>
      <c r="F34" s="177">
        <v>87</v>
      </c>
      <c r="G34" s="178">
        <v>38867</v>
      </c>
    </row>
    <row r="35" spans="1:7" ht="12" customHeight="1">
      <c r="A35" s="177" t="s">
        <v>18</v>
      </c>
      <c r="B35" s="177" t="s">
        <v>69</v>
      </c>
      <c r="C35" s="177">
        <v>5</v>
      </c>
      <c r="D35" s="177">
        <v>30</v>
      </c>
      <c r="E35" s="177">
        <v>2006</v>
      </c>
      <c r="F35" s="177">
        <v>87</v>
      </c>
      <c r="G35" s="178">
        <v>38867</v>
      </c>
    </row>
    <row r="36" spans="1:7" ht="12" customHeight="1">
      <c r="A36" s="177" t="s">
        <v>18</v>
      </c>
      <c r="B36" s="177" t="s">
        <v>70</v>
      </c>
      <c r="C36" s="177">
        <v>5</v>
      </c>
      <c r="D36" s="177">
        <v>30</v>
      </c>
      <c r="E36" s="177">
        <v>2006</v>
      </c>
      <c r="F36" s="177">
        <v>85</v>
      </c>
      <c r="G36" s="178">
        <v>38867</v>
      </c>
    </row>
    <row r="37" spans="1:7" ht="12" customHeight="1">
      <c r="A37" s="177" t="s">
        <v>71</v>
      </c>
      <c r="B37" s="177" t="s">
        <v>72</v>
      </c>
      <c r="C37" s="177">
        <v>5</v>
      </c>
      <c r="D37" s="177">
        <v>30</v>
      </c>
      <c r="E37" s="177">
        <v>2006</v>
      </c>
      <c r="F37" s="177">
        <v>94</v>
      </c>
      <c r="G37" s="178">
        <v>38867</v>
      </c>
    </row>
    <row r="38" spans="1:7" ht="12" customHeight="1">
      <c r="A38" s="177" t="s">
        <v>71</v>
      </c>
      <c r="B38" s="177" t="s">
        <v>73</v>
      </c>
      <c r="C38" s="177">
        <v>5</v>
      </c>
      <c r="D38" s="177">
        <v>30</v>
      </c>
      <c r="E38" s="177">
        <v>2006</v>
      </c>
      <c r="F38" s="177">
        <v>92</v>
      </c>
      <c r="G38" s="178">
        <v>38867</v>
      </c>
    </row>
    <row r="39" spans="1:7" ht="12" customHeight="1">
      <c r="A39" s="177" t="s">
        <v>71</v>
      </c>
      <c r="B39" s="177" t="s">
        <v>74</v>
      </c>
      <c r="C39" s="177">
        <v>5</v>
      </c>
      <c r="D39" s="177">
        <v>30</v>
      </c>
      <c r="E39" s="177">
        <v>2006</v>
      </c>
      <c r="F39" s="177">
        <v>101</v>
      </c>
      <c r="G39" s="178">
        <v>38867</v>
      </c>
    </row>
    <row r="40" spans="1:7" ht="12" customHeight="1">
      <c r="A40" s="177" t="s">
        <v>71</v>
      </c>
      <c r="B40" s="177" t="s">
        <v>75</v>
      </c>
      <c r="C40" s="177">
        <v>5</v>
      </c>
      <c r="D40" s="177">
        <v>30</v>
      </c>
      <c r="E40" s="177">
        <v>2006</v>
      </c>
      <c r="F40" s="177">
        <v>99</v>
      </c>
      <c r="G40" s="178">
        <v>38867</v>
      </c>
    </row>
    <row r="41" spans="1:7" ht="12" customHeight="1">
      <c r="A41" s="177" t="s">
        <v>71</v>
      </c>
      <c r="B41" s="177" t="s">
        <v>76</v>
      </c>
      <c r="C41" s="177">
        <v>5</v>
      </c>
      <c r="D41" s="177">
        <v>30</v>
      </c>
      <c r="E41" s="177">
        <v>2006</v>
      </c>
      <c r="F41" s="177">
        <v>90</v>
      </c>
      <c r="G41" s="178">
        <v>38867</v>
      </c>
    </row>
    <row r="42" spans="1:7" ht="12" customHeight="1">
      <c r="A42" s="177" t="s">
        <v>71</v>
      </c>
      <c r="B42" s="177" t="s">
        <v>77</v>
      </c>
      <c r="C42" s="177">
        <v>5</v>
      </c>
      <c r="D42" s="177">
        <v>30</v>
      </c>
      <c r="E42" s="177">
        <v>2006</v>
      </c>
      <c r="F42" s="177">
        <v>94</v>
      </c>
      <c r="G42" s="178">
        <v>38867</v>
      </c>
    </row>
    <row r="43" spans="1:7" ht="12" customHeight="1">
      <c r="A43" s="177" t="s">
        <v>71</v>
      </c>
      <c r="B43" s="177" t="s">
        <v>78</v>
      </c>
      <c r="C43" s="177">
        <v>5</v>
      </c>
      <c r="D43" s="177">
        <v>30</v>
      </c>
      <c r="E43" s="177">
        <v>2006</v>
      </c>
      <c r="F43" s="177">
        <v>96</v>
      </c>
      <c r="G43" s="178">
        <v>38867</v>
      </c>
    </row>
    <row r="44" spans="1:7" ht="12" customHeight="1">
      <c r="A44" s="177" t="s">
        <v>16</v>
      </c>
      <c r="B44" s="177" t="s">
        <v>43</v>
      </c>
      <c r="C44" s="177">
        <v>5</v>
      </c>
      <c r="D44" s="177">
        <v>31</v>
      </c>
      <c r="E44" s="177">
        <v>2006</v>
      </c>
      <c r="F44" s="177">
        <v>87</v>
      </c>
      <c r="G44" s="178">
        <v>38868</v>
      </c>
    </row>
    <row r="45" spans="1:7" ht="12" customHeight="1">
      <c r="A45" s="177" t="s">
        <v>16</v>
      </c>
      <c r="B45" s="177" t="s">
        <v>49</v>
      </c>
      <c r="C45" s="177">
        <v>5</v>
      </c>
      <c r="D45" s="177">
        <v>31</v>
      </c>
      <c r="E45" s="177">
        <v>2006</v>
      </c>
      <c r="F45" s="177">
        <v>85</v>
      </c>
      <c r="G45" s="178">
        <v>38868</v>
      </c>
    </row>
    <row r="46" spans="1:7" ht="12" customHeight="1">
      <c r="A46" s="179" t="s">
        <v>17</v>
      </c>
      <c r="B46" s="180" t="s">
        <v>79</v>
      </c>
      <c r="C46" s="181">
        <v>5</v>
      </c>
      <c r="D46" s="181">
        <v>31</v>
      </c>
      <c r="E46" s="181">
        <v>2006</v>
      </c>
      <c r="F46" s="181">
        <v>88</v>
      </c>
      <c r="G46" s="178">
        <v>38868</v>
      </c>
    </row>
    <row r="47" spans="1:7" ht="12" customHeight="1">
      <c r="A47" s="179" t="s">
        <v>17</v>
      </c>
      <c r="B47" s="180" t="s">
        <v>80</v>
      </c>
      <c r="C47" s="181">
        <v>5</v>
      </c>
      <c r="D47" s="181">
        <v>31</v>
      </c>
      <c r="E47" s="181">
        <v>2006</v>
      </c>
      <c r="F47" s="181">
        <v>101</v>
      </c>
      <c r="G47" s="178">
        <v>38868</v>
      </c>
    </row>
    <row r="48" spans="1:7" ht="12" customHeight="1">
      <c r="A48" s="179" t="s">
        <v>17</v>
      </c>
      <c r="B48" s="180" t="s">
        <v>81</v>
      </c>
      <c r="C48" s="181">
        <v>5</v>
      </c>
      <c r="D48" s="181">
        <v>31</v>
      </c>
      <c r="E48" s="181">
        <v>2006</v>
      </c>
      <c r="F48" s="181">
        <v>104</v>
      </c>
      <c r="G48" s="178">
        <v>38868</v>
      </c>
    </row>
    <row r="49" spans="1:7" ht="12" customHeight="1">
      <c r="A49" s="177" t="s">
        <v>18</v>
      </c>
      <c r="B49" s="177" t="s">
        <v>63</v>
      </c>
      <c r="C49" s="177">
        <v>5</v>
      </c>
      <c r="D49" s="177">
        <v>31</v>
      </c>
      <c r="E49" s="177">
        <v>2006</v>
      </c>
      <c r="F49" s="177">
        <v>92</v>
      </c>
      <c r="G49" s="178">
        <v>38868</v>
      </c>
    </row>
    <row r="50" spans="1:7" ht="12" customHeight="1">
      <c r="A50" s="177" t="s">
        <v>18</v>
      </c>
      <c r="B50" s="177" t="s">
        <v>65</v>
      </c>
      <c r="C50" s="177">
        <v>5</v>
      </c>
      <c r="D50" s="177">
        <v>31</v>
      </c>
      <c r="E50" s="177">
        <v>2006</v>
      </c>
      <c r="F50" s="177">
        <v>87</v>
      </c>
      <c r="G50" s="178">
        <v>38868</v>
      </c>
    </row>
    <row r="51" spans="1:7" ht="12" customHeight="1">
      <c r="A51" s="177" t="s">
        <v>71</v>
      </c>
      <c r="B51" s="177" t="s">
        <v>73</v>
      </c>
      <c r="C51" s="177">
        <v>5</v>
      </c>
      <c r="D51" s="177">
        <v>31</v>
      </c>
      <c r="E51" s="177">
        <v>2006</v>
      </c>
      <c r="F51" s="177">
        <v>85</v>
      </c>
      <c r="G51" s="178">
        <v>38868</v>
      </c>
    </row>
    <row r="52" spans="1:7" ht="12" customHeight="1">
      <c r="A52" s="177" t="s">
        <v>71</v>
      </c>
      <c r="B52" s="177" t="s">
        <v>74</v>
      </c>
      <c r="C52" s="177">
        <v>5</v>
      </c>
      <c r="D52" s="177">
        <v>31</v>
      </c>
      <c r="E52" s="177">
        <v>2006</v>
      </c>
      <c r="F52" s="177">
        <v>85</v>
      </c>
      <c r="G52" s="178">
        <v>38868</v>
      </c>
    </row>
    <row r="53" spans="1:7" ht="12" customHeight="1">
      <c r="A53" s="177" t="s">
        <v>71</v>
      </c>
      <c r="B53" s="177" t="s">
        <v>82</v>
      </c>
      <c r="C53" s="177">
        <v>5</v>
      </c>
      <c r="D53" s="177">
        <v>31</v>
      </c>
      <c r="E53" s="177">
        <v>2006</v>
      </c>
      <c r="F53" s="177">
        <v>88</v>
      </c>
      <c r="G53" s="178">
        <v>38868</v>
      </c>
    </row>
    <row r="54" spans="1:7" ht="12" customHeight="1">
      <c r="A54" s="177" t="s">
        <v>71</v>
      </c>
      <c r="B54" s="177" t="s">
        <v>83</v>
      </c>
      <c r="C54" s="177">
        <v>5</v>
      </c>
      <c r="D54" s="177">
        <v>31</v>
      </c>
      <c r="E54" s="177">
        <v>2006</v>
      </c>
      <c r="F54" s="177">
        <v>102</v>
      </c>
      <c r="G54" s="178">
        <v>38868</v>
      </c>
    </row>
    <row r="55" spans="1:7" ht="12" customHeight="1">
      <c r="A55" s="177" t="s">
        <v>71</v>
      </c>
      <c r="B55" s="177" t="s">
        <v>76</v>
      </c>
      <c r="C55" s="177">
        <v>5</v>
      </c>
      <c r="D55" s="177">
        <v>31</v>
      </c>
      <c r="E55" s="177">
        <v>2006</v>
      </c>
      <c r="F55" s="177">
        <v>92</v>
      </c>
      <c r="G55" s="178">
        <v>38868</v>
      </c>
    </row>
    <row r="56" spans="1:7" ht="12" customHeight="1">
      <c r="A56" s="177" t="s">
        <v>71</v>
      </c>
      <c r="B56" s="177" t="s">
        <v>78</v>
      </c>
      <c r="C56" s="177">
        <v>5</v>
      </c>
      <c r="D56" s="177">
        <v>31</v>
      </c>
      <c r="E56" s="177">
        <v>2006</v>
      </c>
      <c r="F56" s="177">
        <v>98</v>
      </c>
      <c r="G56" s="178">
        <v>38868</v>
      </c>
    </row>
    <row r="57" spans="1:7" ht="12" customHeight="1">
      <c r="A57" s="177" t="s">
        <v>16</v>
      </c>
      <c r="B57" s="177" t="s">
        <v>43</v>
      </c>
      <c r="C57" s="177">
        <v>6</v>
      </c>
      <c r="D57" s="177">
        <v>1</v>
      </c>
      <c r="E57" s="177">
        <v>2006</v>
      </c>
      <c r="F57" s="177">
        <v>85</v>
      </c>
      <c r="G57" s="178">
        <v>38869</v>
      </c>
    </row>
    <row r="58" spans="1:7" ht="12" customHeight="1">
      <c r="A58" s="177" t="s">
        <v>16</v>
      </c>
      <c r="B58" s="177" t="s">
        <v>49</v>
      </c>
      <c r="C58" s="177">
        <v>6</v>
      </c>
      <c r="D58" s="177">
        <v>1</v>
      </c>
      <c r="E58" s="177">
        <v>2006</v>
      </c>
      <c r="F58" s="177">
        <v>85</v>
      </c>
      <c r="G58" s="178">
        <v>38869</v>
      </c>
    </row>
    <row r="59" spans="1:7" ht="12" customHeight="1">
      <c r="A59" s="179" t="s">
        <v>17</v>
      </c>
      <c r="B59" s="180" t="s">
        <v>46</v>
      </c>
      <c r="C59" s="181">
        <v>6</v>
      </c>
      <c r="D59" s="181">
        <v>1</v>
      </c>
      <c r="E59" s="181">
        <v>2006</v>
      </c>
      <c r="F59" s="181">
        <v>98</v>
      </c>
      <c r="G59" s="178">
        <v>38869</v>
      </c>
    </row>
    <row r="60" spans="1:7" ht="12" customHeight="1">
      <c r="A60" s="179" t="s">
        <v>17</v>
      </c>
      <c r="B60" s="180" t="s">
        <v>80</v>
      </c>
      <c r="C60" s="181">
        <v>6</v>
      </c>
      <c r="D60" s="181">
        <v>1</v>
      </c>
      <c r="E60" s="181">
        <v>2006</v>
      </c>
      <c r="F60" s="181">
        <v>90</v>
      </c>
      <c r="G60" s="178">
        <v>38869</v>
      </c>
    </row>
    <row r="61" spans="1:7" ht="12" customHeight="1">
      <c r="A61" s="177" t="s">
        <v>19</v>
      </c>
      <c r="B61" s="182" t="s">
        <v>61</v>
      </c>
      <c r="C61" s="183">
        <v>6</v>
      </c>
      <c r="D61" s="183">
        <v>1</v>
      </c>
      <c r="E61" s="183">
        <v>2006</v>
      </c>
      <c r="F61" s="177">
        <v>89</v>
      </c>
      <c r="G61" s="178">
        <v>38869</v>
      </c>
    </row>
    <row r="62" spans="1:7" ht="12" customHeight="1">
      <c r="A62" s="177" t="s">
        <v>19</v>
      </c>
      <c r="B62" s="182" t="s">
        <v>62</v>
      </c>
      <c r="C62" s="183">
        <v>6</v>
      </c>
      <c r="D62" s="183">
        <v>1</v>
      </c>
      <c r="E62" s="183">
        <v>2006</v>
      </c>
      <c r="F62" s="177">
        <v>97</v>
      </c>
      <c r="G62" s="178">
        <v>38869</v>
      </c>
    </row>
    <row r="63" spans="1:7" ht="12" customHeight="1">
      <c r="A63" s="177" t="s">
        <v>19</v>
      </c>
      <c r="B63" s="182" t="s">
        <v>84</v>
      </c>
      <c r="C63" s="183">
        <v>6</v>
      </c>
      <c r="D63" s="183">
        <v>1</v>
      </c>
      <c r="E63" s="183">
        <v>2006</v>
      </c>
      <c r="F63" s="177">
        <v>104</v>
      </c>
      <c r="G63" s="178">
        <v>38869</v>
      </c>
    </row>
    <row r="64" spans="1:7" ht="12" customHeight="1">
      <c r="A64" s="177" t="s">
        <v>18</v>
      </c>
      <c r="B64" s="177" t="s">
        <v>48</v>
      </c>
      <c r="C64" s="177">
        <v>6</v>
      </c>
      <c r="D64" s="177">
        <v>1</v>
      </c>
      <c r="E64" s="177">
        <v>2006</v>
      </c>
      <c r="F64" s="177">
        <v>93</v>
      </c>
      <c r="G64" s="178">
        <v>38869</v>
      </c>
    </row>
    <row r="65" spans="1:7" ht="12" customHeight="1">
      <c r="A65" s="177" t="s">
        <v>18</v>
      </c>
      <c r="B65" s="177" t="s">
        <v>69</v>
      </c>
      <c r="C65" s="177">
        <v>6</v>
      </c>
      <c r="D65" s="177">
        <v>1</v>
      </c>
      <c r="E65" s="177">
        <v>2006</v>
      </c>
      <c r="F65" s="177">
        <v>85</v>
      </c>
      <c r="G65" s="178">
        <v>38869</v>
      </c>
    </row>
    <row r="66" spans="1:7" ht="12" customHeight="1">
      <c r="A66" s="177" t="s">
        <v>71</v>
      </c>
      <c r="B66" s="177" t="s">
        <v>76</v>
      </c>
      <c r="C66" s="177">
        <v>6</v>
      </c>
      <c r="D66" s="177">
        <v>1</v>
      </c>
      <c r="E66" s="177">
        <v>2006</v>
      </c>
      <c r="F66" s="177">
        <v>86</v>
      </c>
      <c r="G66" s="178">
        <v>38869</v>
      </c>
    </row>
    <row r="67" spans="1:10" ht="12" customHeight="1">
      <c r="A67" s="88" t="s">
        <v>17</v>
      </c>
      <c r="B67" s="89" t="s">
        <v>85</v>
      </c>
      <c r="C67" s="90">
        <v>6</v>
      </c>
      <c r="D67" s="90">
        <v>17</v>
      </c>
      <c r="E67" s="90">
        <v>2006</v>
      </c>
      <c r="F67" s="90">
        <v>85</v>
      </c>
      <c r="G67" s="87">
        <v>38885</v>
      </c>
      <c r="J67" t="s">
        <v>86</v>
      </c>
    </row>
    <row r="68" spans="1:10" ht="12" customHeight="1">
      <c r="A68" s="88" t="s">
        <v>17</v>
      </c>
      <c r="B68" s="89" t="s">
        <v>80</v>
      </c>
      <c r="C68" s="90">
        <v>6</v>
      </c>
      <c r="D68" s="90">
        <v>17</v>
      </c>
      <c r="E68" s="90">
        <v>2006</v>
      </c>
      <c r="F68" s="90">
        <v>91</v>
      </c>
      <c r="G68" s="87">
        <v>38885</v>
      </c>
      <c r="J68" t="s">
        <v>86</v>
      </c>
    </row>
    <row r="69" spans="1:10" ht="12" customHeight="1">
      <c r="A69" s="86" t="s">
        <v>19</v>
      </c>
      <c r="B69" s="91" t="s">
        <v>60</v>
      </c>
      <c r="C69" s="92">
        <v>6</v>
      </c>
      <c r="D69" s="92">
        <v>17</v>
      </c>
      <c r="E69" s="92">
        <v>2006</v>
      </c>
      <c r="F69" s="86">
        <v>85</v>
      </c>
      <c r="G69" s="87">
        <v>38885</v>
      </c>
      <c r="J69" t="s">
        <v>86</v>
      </c>
    </row>
    <row r="70" spans="1:10" ht="12" customHeight="1">
      <c r="A70" s="86" t="s">
        <v>19</v>
      </c>
      <c r="B70" s="91" t="s">
        <v>62</v>
      </c>
      <c r="C70" s="92">
        <v>6</v>
      </c>
      <c r="D70" s="92">
        <v>17</v>
      </c>
      <c r="E70" s="92">
        <v>2006</v>
      </c>
      <c r="F70" s="86">
        <v>90</v>
      </c>
      <c r="G70" s="87">
        <v>38885</v>
      </c>
      <c r="J70" t="s">
        <v>86</v>
      </c>
    </row>
    <row r="71" spans="1:10" ht="12" customHeight="1">
      <c r="A71" s="86" t="s">
        <v>19</v>
      </c>
      <c r="B71" s="91" t="s">
        <v>84</v>
      </c>
      <c r="C71" s="92">
        <v>6</v>
      </c>
      <c r="D71" s="92">
        <v>17</v>
      </c>
      <c r="E71" s="92">
        <v>2006</v>
      </c>
      <c r="F71" s="86">
        <v>93</v>
      </c>
      <c r="G71" s="87">
        <v>38885</v>
      </c>
      <c r="J71" t="s">
        <v>86</v>
      </c>
    </row>
    <row r="72" spans="1:10" ht="12" customHeight="1">
      <c r="A72" s="86" t="s">
        <v>26</v>
      </c>
      <c r="B72" s="86" t="s">
        <v>87</v>
      </c>
      <c r="C72" s="86">
        <v>6</v>
      </c>
      <c r="D72" s="86">
        <v>17</v>
      </c>
      <c r="E72" s="86">
        <v>2006</v>
      </c>
      <c r="F72" s="86">
        <v>92</v>
      </c>
      <c r="G72" s="87">
        <v>38885</v>
      </c>
      <c r="J72" t="s">
        <v>86</v>
      </c>
    </row>
    <row r="73" spans="1:10" ht="12" customHeight="1">
      <c r="A73" s="86" t="s">
        <v>18</v>
      </c>
      <c r="B73" s="86" t="s">
        <v>48</v>
      </c>
      <c r="C73" s="86">
        <v>6</v>
      </c>
      <c r="D73" s="86">
        <v>17</v>
      </c>
      <c r="E73" s="86">
        <v>2006</v>
      </c>
      <c r="F73" s="86">
        <v>86</v>
      </c>
      <c r="G73" s="87">
        <v>38885</v>
      </c>
      <c r="J73" t="s">
        <v>86</v>
      </c>
    </row>
    <row r="74" spans="1:10" ht="12" customHeight="1">
      <c r="A74" s="86" t="s">
        <v>18</v>
      </c>
      <c r="B74" s="86" t="s">
        <v>88</v>
      </c>
      <c r="C74" s="86">
        <v>6</v>
      </c>
      <c r="D74" s="86">
        <v>17</v>
      </c>
      <c r="E74" s="86">
        <v>2006</v>
      </c>
      <c r="F74" s="86">
        <v>85</v>
      </c>
      <c r="G74" s="87">
        <v>38885</v>
      </c>
      <c r="J74" t="s">
        <v>86</v>
      </c>
    </row>
    <row r="75" spans="1:10" ht="12" customHeight="1">
      <c r="A75" s="86" t="s">
        <v>71</v>
      </c>
      <c r="B75" s="86" t="s">
        <v>76</v>
      </c>
      <c r="C75" s="86">
        <v>6</v>
      </c>
      <c r="D75" s="86">
        <v>17</v>
      </c>
      <c r="E75" s="86">
        <v>2006</v>
      </c>
      <c r="F75" s="86">
        <v>87</v>
      </c>
      <c r="G75" s="87">
        <v>38885</v>
      </c>
      <c r="J75" t="s">
        <v>86</v>
      </c>
    </row>
    <row r="76" spans="1:10" ht="12" customHeight="1">
      <c r="A76" s="21" t="s">
        <v>21</v>
      </c>
      <c r="B76" s="21" t="s">
        <v>89</v>
      </c>
      <c r="C76" s="21">
        <v>6</v>
      </c>
      <c r="D76" s="21">
        <v>18</v>
      </c>
      <c r="E76" s="21">
        <v>2006</v>
      </c>
      <c r="F76" s="21">
        <v>94</v>
      </c>
      <c r="G76" s="101">
        <v>38886</v>
      </c>
      <c r="J76" t="s">
        <v>86</v>
      </c>
    </row>
    <row r="77" spans="1:10" ht="12" customHeight="1">
      <c r="A77" s="21" t="s">
        <v>21</v>
      </c>
      <c r="B77" s="21" t="s">
        <v>90</v>
      </c>
      <c r="C77" s="21">
        <v>6</v>
      </c>
      <c r="D77" s="21">
        <v>18</v>
      </c>
      <c r="E77" s="21">
        <v>2006</v>
      </c>
      <c r="F77" s="21">
        <v>103</v>
      </c>
      <c r="G77" s="101">
        <v>38886</v>
      </c>
      <c r="J77" t="s">
        <v>86</v>
      </c>
    </row>
    <row r="78" spans="1:10" ht="12" customHeight="1">
      <c r="A78" s="21" t="s">
        <v>21</v>
      </c>
      <c r="B78" s="21" t="s">
        <v>41</v>
      </c>
      <c r="C78" s="21">
        <v>6</v>
      </c>
      <c r="D78" s="21">
        <v>18</v>
      </c>
      <c r="E78" s="21">
        <v>2006</v>
      </c>
      <c r="F78" s="21">
        <v>111</v>
      </c>
      <c r="G78" s="101">
        <v>38886</v>
      </c>
      <c r="J78" t="s">
        <v>86</v>
      </c>
    </row>
    <row r="79" spans="1:10" ht="12" customHeight="1">
      <c r="A79" s="21" t="s">
        <v>21</v>
      </c>
      <c r="B79" s="21" t="s">
        <v>91</v>
      </c>
      <c r="C79" s="21">
        <v>6</v>
      </c>
      <c r="D79" s="21">
        <v>18</v>
      </c>
      <c r="E79" s="21">
        <v>2006</v>
      </c>
      <c r="F79" s="21">
        <v>99</v>
      </c>
      <c r="G79" s="101">
        <v>38886</v>
      </c>
      <c r="J79" t="s">
        <v>86</v>
      </c>
    </row>
    <row r="80" spans="1:10" ht="12" customHeight="1">
      <c r="A80" s="21" t="s">
        <v>21</v>
      </c>
      <c r="B80" s="21" t="s">
        <v>92</v>
      </c>
      <c r="C80" s="21">
        <v>6</v>
      </c>
      <c r="D80" s="21">
        <v>18</v>
      </c>
      <c r="E80" s="21">
        <v>2006</v>
      </c>
      <c r="F80" s="21">
        <v>95</v>
      </c>
      <c r="G80" s="101">
        <v>38886</v>
      </c>
      <c r="J80" t="s">
        <v>86</v>
      </c>
    </row>
    <row r="81" spans="1:10" ht="12" customHeight="1">
      <c r="A81" s="21" t="s">
        <v>21</v>
      </c>
      <c r="B81" s="21" t="s">
        <v>42</v>
      </c>
      <c r="C81" s="21">
        <v>6</v>
      </c>
      <c r="D81" s="21">
        <v>18</v>
      </c>
      <c r="E81" s="21">
        <v>2006</v>
      </c>
      <c r="F81" s="21">
        <v>110</v>
      </c>
      <c r="G81" s="101">
        <v>38886</v>
      </c>
      <c r="J81" t="s">
        <v>86</v>
      </c>
    </row>
    <row r="82" spans="1:10" ht="12" customHeight="1">
      <c r="A82" s="21" t="s">
        <v>21</v>
      </c>
      <c r="B82" s="21" t="s">
        <v>93</v>
      </c>
      <c r="C82" s="21">
        <v>6</v>
      </c>
      <c r="D82" s="21">
        <v>18</v>
      </c>
      <c r="E82" s="21">
        <v>2006</v>
      </c>
      <c r="F82" s="21">
        <v>100</v>
      </c>
      <c r="G82" s="101">
        <v>38886</v>
      </c>
      <c r="J82" t="s">
        <v>86</v>
      </c>
    </row>
    <row r="83" spans="1:10" ht="12" customHeight="1">
      <c r="A83" s="21" t="s">
        <v>21</v>
      </c>
      <c r="B83" s="21" t="s">
        <v>94</v>
      </c>
      <c r="C83" s="21">
        <v>6</v>
      </c>
      <c r="D83" s="21">
        <v>18</v>
      </c>
      <c r="E83" s="21">
        <v>2006</v>
      </c>
      <c r="F83" s="21">
        <v>105</v>
      </c>
      <c r="G83" s="101">
        <v>38886</v>
      </c>
      <c r="J83" t="s">
        <v>86</v>
      </c>
    </row>
    <row r="84" spans="1:10" ht="12" customHeight="1">
      <c r="A84" s="21" t="s">
        <v>21</v>
      </c>
      <c r="B84" s="21" t="s">
        <v>95</v>
      </c>
      <c r="C84" s="21">
        <v>6</v>
      </c>
      <c r="D84" s="21">
        <v>18</v>
      </c>
      <c r="E84" s="21">
        <v>2006</v>
      </c>
      <c r="F84" s="21">
        <v>97</v>
      </c>
      <c r="G84" s="101">
        <v>38886</v>
      </c>
      <c r="J84" t="s">
        <v>86</v>
      </c>
    </row>
    <row r="85" spans="1:10" ht="12" customHeight="1">
      <c r="A85" s="21" t="s">
        <v>21</v>
      </c>
      <c r="B85" s="21" t="s">
        <v>96</v>
      </c>
      <c r="C85" s="21">
        <v>6</v>
      </c>
      <c r="D85" s="21">
        <v>18</v>
      </c>
      <c r="E85" s="21">
        <v>2006</v>
      </c>
      <c r="F85" s="21">
        <v>119</v>
      </c>
      <c r="G85" s="101">
        <v>38886</v>
      </c>
      <c r="J85" t="s">
        <v>86</v>
      </c>
    </row>
    <row r="86" spans="1:10" ht="12" customHeight="1">
      <c r="A86" s="21" t="s">
        <v>22</v>
      </c>
      <c r="B86" s="21" t="s">
        <v>97</v>
      </c>
      <c r="C86" s="21">
        <v>6</v>
      </c>
      <c r="D86" s="21">
        <v>18</v>
      </c>
      <c r="E86" s="21">
        <v>2006</v>
      </c>
      <c r="F86" s="21">
        <v>102</v>
      </c>
      <c r="G86" s="101">
        <v>38886</v>
      </c>
      <c r="J86" t="s">
        <v>86</v>
      </c>
    </row>
    <row r="87" spans="1:10" ht="12" customHeight="1">
      <c r="A87" s="21" t="s">
        <v>22</v>
      </c>
      <c r="B87" s="21" t="s">
        <v>98</v>
      </c>
      <c r="C87" s="21">
        <v>6</v>
      </c>
      <c r="D87" s="21">
        <v>18</v>
      </c>
      <c r="E87" s="21">
        <v>2006</v>
      </c>
      <c r="F87" s="21">
        <v>86</v>
      </c>
      <c r="G87" s="101">
        <v>38886</v>
      </c>
      <c r="J87" t="s">
        <v>86</v>
      </c>
    </row>
    <row r="88" spans="1:10" ht="12" customHeight="1">
      <c r="A88" s="21" t="s">
        <v>22</v>
      </c>
      <c r="B88" s="21" t="s">
        <v>99</v>
      </c>
      <c r="C88" s="21">
        <v>6</v>
      </c>
      <c r="D88" s="21">
        <v>18</v>
      </c>
      <c r="E88" s="21">
        <v>2006</v>
      </c>
      <c r="F88" s="21">
        <v>103</v>
      </c>
      <c r="G88" s="101">
        <v>38886</v>
      </c>
      <c r="J88" t="s">
        <v>86</v>
      </c>
    </row>
    <row r="89" spans="1:10" ht="12" customHeight="1">
      <c r="A89" s="102" t="s">
        <v>17</v>
      </c>
      <c r="B89" s="103" t="s">
        <v>54</v>
      </c>
      <c r="C89" s="104">
        <v>6</v>
      </c>
      <c r="D89" s="104">
        <v>18</v>
      </c>
      <c r="E89" s="104">
        <v>2006</v>
      </c>
      <c r="F89" s="104">
        <v>91</v>
      </c>
      <c r="G89" s="101">
        <v>38886</v>
      </c>
      <c r="J89" t="s">
        <v>86</v>
      </c>
    </row>
    <row r="90" spans="1:10" ht="12" customHeight="1">
      <c r="A90" s="102" t="s">
        <v>17</v>
      </c>
      <c r="B90" s="103" t="s">
        <v>56</v>
      </c>
      <c r="C90" s="104">
        <v>6</v>
      </c>
      <c r="D90" s="104">
        <v>18</v>
      </c>
      <c r="E90" s="104">
        <v>2006</v>
      </c>
      <c r="F90" s="104">
        <v>89</v>
      </c>
      <c r="G90" s="101">
        <v>38886</v>
      </c>
      <c r="J90" t="s">
        <v>86</v>
      </c>
    </row>
    <row r="91" spans="1:10" ht="12" customHeight="1">
      <c r="A91" s="102" t="s">
        <v>17</v>
      </c>
      <c r="B91" s="103" t="s">
        <v>45</v>
      </c>
      <c r="C91" s="104">
        <v>6</v>
      </c>
      <c r="D91" s="104">
        <v>18</v>
      </c>
      <c r="E91" s="104">
        <v>2006</v>
      </c>
      <c r="F91" s="104">
        <v>85</v>
      </c>
      <c r="G91" s="101">
        <v>38886</v>
      </c>
      <c r="J91" t="s">
        <v>86</v>
      </c>
    </row>
    <row r="92" spans="1:10" ht="12" customHeight="1">
      <c r="A92" s="102" t="s">
        <v>17</v>
      </c>
      <c r="B92" s="103" t="s">
        <v>79</v>
      </c>
      <c r="C92" s="104">
        <v>6</v>
      </c>
      <c r="D92" s="104">
        <v>18</v>
      </c>
      <c r="E92" s="104">
        <v>2006</v>
      </c>
      <c r="F92" s="104">
        <v>85</v>
      </c>
      <c r="G92" s="101">
        <v>38886</v>
      </c>
      <c r="J92" t="s">
        <v>86</v>
      </c>
    </row>
    <row r="93" spans="1:10" ht="12" customHeight="1">
      <c r="A93" s="102" t="s">
        <v>17</v>
      </c>
      <c r="B93" s="103" t="s">
        <v>46</v>
      </c>
      <c r="C93" s="104">
        <v>6</v>
      </c>
      <c r="D93" s="104">
        <v>18</v>
      </c>
      <c r="E93" s="104">
        <v>2006</v>
      </c>
      <c r="F93" s="104">
        <v>90</v>
      </c>
      <c r="G93" s="101">
        <v>38886</v>
      </c>
      <c r="J93" t="s">
        <v>86</v>
      </c>
    </row>
    <row r="94" spans="1:10" ht="12" customHeight="1">
      <c r="A94" s="102" t="s">
        <v>17</v>
      </c>
      <c r="B94" s="103" t="s">
        <v>85</v>
      </c>
      <c r="C94" s="104">
        <v>6</v>
      </c>
      <c r="D94" s="104">
        <v>18</v>
      </c>
      <c r="E94" s="104">
        <v>2006</v>
      </c>
      <c r="F94" s="104">
        <v>95</v>
      </c>
      <c r="G94" s="101">
        <v>38886</v>
      </c>
      <c r="J94" t="s">
        <v>86</v>
      </c>
    </row>
    <row r="95" spans="1:10" ht="12" customHeight="1">
      <c r="A95" s="21" t="s">
        <v>19</v>
      </c>
      <c r="B95" s="105" t="s">
        <v>100</v>
      </c>
      <c r="C95" s="106">
        <v>6</v>
      </c>
      <c r="D95" s="106">
        <v>18</v>
      </c>
      <c r="E95" s="106">
        <v>2006</v>
      </c>
      <c r="F95" s="21">
        <v>87</v>
      </c>
      <c r="G95" s="101">
        <v>38886</v>
      </c>
      <c r="J95" t="s">
        <v>86</v>
      </c>
    </row>
    <row r="96" spans="1:10" ht="12" customHeight="1">
      <c r="A96" s="21" t="s">
        <v>19</v>
      </c>
      <c r="B96" s="105" t="s">
        <v>101</v>
      </c>
      <c r="C96" s="106">
        <v>6</v>
      </c>
      <c r="D96" s="106">
        <v>18</v>
      </c>
      <c r="E96" s="106">
        <v>2006</v>
      </c>
      <c r="F96" s="21">
        <v>88</v>
      </c>
      <c r="G96" s="101">
        <v>38886</v>
      </c>
      <c r="J96" t="s">
        <v>86</v>
      </c>
    </row>
    <row r="97" spans="1:10" ht="12" customHeight="1">
      <c r="A97" s="21" t="s">
        <v>19</v>
      </c>
      <c r="B97" s="105" t="s">
        <v>60</v>
      </c>
      <c r="C97" s="106">
        <v>6</v>
      </c>
      <c r="D97" s="106">
        <v>18</v>
      </c>
      <c r="E97" s="106">
        <v>2006</v>
      </c>
      <c r="F97" s="21">
        <v>91</v>
      </c>
      <c r="G97" s="101">
        <v>38886</v>
      </c>
      <c r="J97" t="s">
        <v>86</v>
      </c>
    </row>
    <row r="98" spans="1:10" ht="12" customHeight="1">
      <c r="A98" s="21" t="s">
        <v>19</v>
      </c>
      <c r="B98" s="105" t="s">
        <v>102</v>
      </c>
      <c r="C98" s="106">
        <v>6</v>
      </c>
      <c r="D98" s="106">
        <v>18</v>
      </c>
      <c r="E98" s="106">
        <v>2006</v>
      </c>
      <c r="F98" s="21">
        <v>85</v>
      </c>
      <c r="G98" s="101">
        <v>38886</v>
      </c>
      <c r="J98" t="s">
        <v>86</v>
      </c>
    </row>
    <row r="99" spans="1:10" ht="12" customHeight="1">
      <c r="A99" s="21" t="s">
        <v>19</v>
      </c>
      <c r="B99" s="105" t="s">
        <v>62</v>
      </c>
      <c r="C99" s="106">
        <v>6</v>
      </c>
      <c r="D99" s="106">
        <v>18</v>
      </c>
      <c r="E99" s="106">
        <v>2006</v>
      </c>
      <c r="F99" s="21">
        <v>104</v>
      </c>
      <c r="G99" s="101">
        <v>38886</v>
      </c>
      <c r="J99" t="s">
        <v>86</v>
      </c>
    </row>
    <row r="100" spans="1:10" ht="12" customHeight="1">
      <c r="A100" s="21" t="s">
        <v>19</v>
      </c>
      <c r="B100" s="105" t="s">
        <v>84</v>
      </c>
      <c r="C100" s="106">
        <v>6</v>
      </c>
      <c r="D100" s="106">
        <v>18</v>
      </c>
      <c r="E100" s="106">
        <v>2006</v>
      </c>
      <c r="F100" s="21">
        <v>107</v>
      </c>
      <c r="G100" s="101">
        <v>38886</v>
      </c>
      <c r="J100" t="s">
        <v>86</v>
      </c>
    </row>
    <row r="101" spans="1:10" ht="12" customHeight="1">
      <c r="A101" s="21" t="s">
        <v>19</v>
      </c>
      <c r="B101" s="105" t="s">
        <v>103</v>
      </c>
      <c r="C101" s="106">
        <v>6</v>
      </c>
      <c r="D101" s="106">
        <v>18</v>
      </c>
      <c r="E101" s="106">
        <v>2006</v>
      </c>
      <c r="F101" s="21">
        <v>90</v>
      </c>
      <c r="G101" s="101">
        <v>38886</v>
      </c>
      <c r="J101" t="s">
        <v>86</v>
      </c>
    </row>
    <row r="102" spans="1:10" ht="12" customHeight="1">
      <c r="A102" s="21" t="s">
        <v>26</v>
      </c>
      <c r="B102" s="21" t="s">
        <v>104</v>
      </c>
      <c r="C102" s="21">
        <v>6</v>
      </c>
      <c r="D102" s="21">
        <v>18</v>
      </c>
      <c r="E102" s="21">
        <v>2006</v>
      </c>
      <c r="F102" s="21">
        <v>90</v>
      </c>
      <c r="G102" s="101">
        <v>38886</v>
      </c>
      <c r="J102" t="s">
        <v>86</v>
      </c>
    </row>
    <row r="103" spans="1:10" ht="12" customHeight="1">
      <c r="A103" s="21" t="s">
        <v>26</v>
      </c>
      <c r="B103" s="21" t="s">
        <v>105</v>
      </c>
      <c r="C103" s="21">
        <v>6</v>
      </c>
      <c r="D103" s="21">
        <v>18</v>
      </c>
      <c r="E103" s="21">
        <v>2006</v>
      </c>
      <c r="F103" s="21">
        <v>99</v>
      </c>
      <c r="G103" s="101">
        <v>38886</v>
      </c>
      <c r="J103" t="s">
        <v>86</v>
      </c>
    </row>
    <row r="104" spans="1:10" ht="12" customHeight="1">
      <c r="A104" s="21" t="s">
        <v>26</v>
      </c>
      <c r="B104" s="21" t="s">
        <v>87</v>
      </c>
      <c r="C104" s="21">
        <v>6</v>
      </c>
      <c r="D104" s="21">
        <v>18</v>
      </c>
      <c r="E104" s="21">
        <v>2006</v>
      </c>
      <c r="F104" s="21">
        <v>113</v>
      </c>
      <c r="G104" s="101">
        <v>38886</v>
      </c>
      <c r="J104" t="s">
        <v>86</v>
      </c>
    </row>
    <row r="105" spans="1:10" ht="12" customHeight="1">
      <c r="A105" s="21" t="s">
        <v>26</v>
      </c>
      <c r="B105" s="21" t="s">
        <v>106</v>
      </c>
      <c r="C105" s="21">
        <v>6</v>
      </c>
      <c r="D105" s="21">
        <v>18</v>
      </c>
      <c r="E105" s="21">
        <v>2006</v>
      </c>
      <c r="F105" s="21">
        <v>112</v>
      </c>
      <c r="G105" s="101">
        <v>38886</v>
      </c>
      <c r="J105" t="s">
        <v>86</v>
      </c>
    </row>
    <row r="106" spans="1:10" ht="12" customHeight="1">
      <c r="A106" s="21" t="s">
        <v>18</v>
      </c>
      <c r="B106" s="21" t="s">
        <v>63</v>
      </c>
      <c r="C106" s="21">
        <v>6</v>
      </c>
      <c r="D106" s="21">
        <v>18</v>
      </c>
      <c r="E106" s="21">
        <v>2006</v>
      </c>
      <c r="F106" s="21">
        <v>89</v>
      </c>
      <c r="G106" s="101">
        <v>38886</v>
      </c>
      <c r="J106" t="s">
        <v>86</v>
      </c>
    </row>
    <row r="107" spans="1:10" ht="12" customHeight="1">
      <c r="A107" s="21" t="s">
        <v>18</v>
      </c>
      <c r="B107" s="21" t="s">
        <v>48</v>
      </c>
      <c r="C107" s="21">
        <v>6</v>
      </c>
      <c r="D107" s="21">
        <v>18</v>
      </c>
      <c r="E107" s="21">
        <v>2006</v>
      </c>
      <c r="F107" s="21">
        <v>103</v>
      </c>
      <c r="G107" s="101">
        <v>38886</v>
      </c>
      <c r="J107" t="s">
        <v>86</v>
      </c>
    </row>
    <row r="108" spans="1:10" ht="12" customHeight="1">
      <c r="A108" s="21" t="s">
        <v>18</v>
      </c>
      <c r="B108" s="21" t="s">
        <v>64</v>
      </c>
      <c r="C108" s="21">
        <v>6</v>
      </c>
      <c r="D108" s="21">
        <v>18</v>
      </c>
      <c r="E108" s="21">
        <v>2006</v>
      </c>
      <c r="F108" s="21">
        <v>88</v>
      </c>
      <c r="G108" s="101">
        <v>38886</v>
      </c>
      <c r="J108" t="s">
        <v>86</v>
      </c>
    </row>
    <row r="109" spans="1:10" ht="12" customHeight="1">
      <c r="A109" s="21" t="s">
        <v>18</v>
      </c>
      <c r="B109" s="21" t="s">
        <v>65</v>
      </c>
      <c r="C109" s="21">
        <v>6</v>
      </c>
      <c r="D109" s="21">
        <v>18</v>
      </c>
      <c r="E109" s="21">
        <v>2006</v>
      </c>
      <c r="F109" s="21">
        <v>89</v>
      </c>
      <c r="G109" s="101">
        <v>38886</v>
      </c>
      <c r="J109" t="s">
        <v>86</v>
      </c>
    </row>
    <row r="110" spans="1:10" ht="12" customHeight="1">
      <c r="A110" s="21" t="s">
        <v>18</v>
      </c>
      <c r="B110" s="21" t="s">
        <v>107</v>
      </c>
      <c r="C110" s="21">
        <v>6</v>
      </c>
      <c r="D110" s="21">
        <v>18</v>
      </c>
      <c r="E110" s="21">
        <v>2006</v>
      </c>
      <c r="F110" s="21">
        <v>87</v>
      </c>
      <c r="G110" s="101">
        <v>38886</v>
      </c>
      <c r="J110" t="s">
        <v>86</v>
      </c>
    </row>
    <row r="111" spans="1:10" ht="12" customHeight="1">
      <c r="A111" s="21" t="s">
        <v>18</v>
      </c>
      <c r="B111" s="21" t="s">
        <v>88</v>
      </c>
      <c r="C111" s="21">
        <v>6</v>
      </c>
      <c r="D111" s="21">
        <v>18</v>
      </c>
      <c r="E111" s="21">
        <v>2006</v>
      </c>
      <c r="F111" s="21">
        <v>88</v>
      </c>
      <c r="G111" s="101">
        <v>38886</v>
      </c>
      <c r="J111" t="s">
        <v>86</v>
      </c>
    </row>
    <row r="112" spans="1:10" ht="12" customHeight="1">
      <c r="A112" s="21" t="s">
        <v>18</v>
      </c>
      <c r="B112" s="21" t="s">
        <v>66</v>
      </c>
      <c r="C112" s="21">
        <v>6</v>
      </c>
      <c r="D112" s="21">
        <v>18</v>
      </c>
      <c r="E112" s="21">
        <v>2006</v>
      </c>
      <c r="F112" s="21">
        <v>93</v>
      </c>
      <c r="G112" s="101">
        <v>38886</v>
      </c>
      <c r="J112" t="s">
        <v>86</v>
      </c>
    </row>
    <row r="113" spans="1:10" ht="12" customHeight="1">
      <c r="A113" s="21" t="s">
        <v>18</v>
      </c>
      <c r="B113" s="21" t="s">
        <v>69</v>
      </c>
      <c r="C113" s="21">
        <v>6</v>
      </c>
      <c r="D113" s="21">
        <v>18</v>
      </c>
      <c r="E113" s="21">
        <v>2006</v>
      </c>
      <c r="F113" s="21">
        <v>96</v>
      </c>
      <c r="G113" s="101">
        <v>38886</v>
      </c>
      <c r="J113" t="s">
        <v>86</v>
      </c>
    </row>
    <row r="114" spans="1:10" ht="12" customHeight="1">
      <c r="A114" s="21" t="s">
        <v>18</v>
      </c>
      <c r="B114" s="21" t="s">
        <v>108</v>
      </c>
      <c r="C114" s="21">
        <v>6</v>
      </c>
      <c r="D114" s="21">
        <v>18</v>
      </c>
      <c r="E114" s="21">
        <v>2006</v>
      </c>
      <c r="F114" s="21">
        <v>86</v>
      </c>
      <c r="G114" s="101">
        <v>38886</v>
      </c>
      <c r="J114" t="s">
        <v>86</v>
      </c>
    </row>
    <row r="115" spans="1:7" ht="12" customHeight="1">
      <c r="A115" s="93" t="s">
        <v>21</v>
      </c>
      <c r="B115" s="93" t="s">
        <v>89</v>
      </c>
      <c r="C115" s="93">
        <v>6</v>
      </c>
      <c r="D115" s="93">
        <v>19</v>
      </c>
      <c r="E115" s="93">
        <v>2006</v>
      </c>
      <c r="F115" s="93">
        <v>100</v>
      </c>
      <c r="G115" s="94">
        <v>38887</v>
      </c>
    </row>
    <row r="116" spans="1:7" ht="12" customHeight="1">
      <c r="A116" s="93" t="s">
        <v>21</v>
      </c>
      <c r="B116" s="93" t="s">
        <v>90</v>
      </c>
      <c r="C116" s="93">
        <v>6</v>
      </c>
      <c r="D116" s="93">
        <v>19</v>
      </c>
      <c r="E116" s="93">
        <v>2006</v>
      </c>
      <c r="F116" s="93">
        <v>98</v>
      </c>
      <c r="G116" s="94">
        <v>38887</v>
      </c>
    </row>
    <row r="117" spans="1:7" ht="12" customHeight="1">
      <c r="A117" s="93" t="s">
        <v>21</v>
      </c>
      <c r="B117" s="93" t="s">
        <v>41</v>
      </c>
      <c r="C117" s="93">
        <v>6</v>
      </c>
      <c r="D117" s="93">
        <v>19</v>
      </c>
      <c r="E117" s="93">
        <v>2006</v>
      </c>
      <c r="F117" s="93">
        <v>98</v>
      </c>
      <c r="G117" s="94">
        <v>38887</v>
      </c>
    </row>
    <row r="118" spans="1:7" ht="12" customHeight="1">
      <c r="A118" s="93" t="s">
        <v>21</v>
      </c>
      <c r="B118" s="93" t="s">
        <v>42</v>
      </c>
      <c r="C118" s="93">
        <v>6</v>
      </c>
      <c r="D118" s="93">
        <v>19</v>
      </c>
      <c r="E118" s="93">
        <v>2006</v>
      </c>
      <c r="F118" s="93">
        <v>89</v>
      </c>
      <c r="G118" s="94">
        <v>38887</v>
      </c>
    </row>
    <row r="119" spans="1:7" ht="12" customHeight="1">
      <c r="A119" s="93" t="s">
        <v>21</v>
      </c>
      <c r="B119" s="93" t="s">
        <v>94</v>
      </c>
      <c r="C119" s="93">
        <v>6</v>
      </c>
      <c r="D119" s="93">
        <v>19</v>
      </c>
      <c r="E119" s="93">
        <v>2006</v>
      </c>
      <c r="F119" s="93">
        <v>96</v>
      </c>
      <c r="G119" s="94">
        <v>38887</v>
      </c>
    </row>
    <row r="120" spans="1:7" ht="12" customHeight="1">
      <c r="A120" s="93" t="s">
        <v>22</v>
      </c>
      <c r="B120" s="93" t="s">
        <v>109</v>
      </c>
      <c r="C120" s="93">
        <v>6</v>
      </c>
      <c r="D120" s="93">
        <v>19</v>
      </c>
      <c r="E120" s="93">
        <v>2006</v>
      </c>
      <c r="F120" s="93">
        <v>102</v>
      </c>
      <c r="G120" s="94">
        <v>38887</v>
      </c>
    </row>
    <row r="121" spans="1:7" ht="12" customHeight="1">
      <c r="A121" s="93" t="s">
        <v>22</v>
      </c>
      <c r="B121" s="93" t="s">
        <v>97</v>
      </c>
      <c r="C121" s="93">
        <v>6</v>
      </c>
      <c r="D121" s="93">
        <v>19</v>
      </c>
      <c r="E121" s="93">
        <v>2006</v>
      </c>
      <c r="F121" s="93">
        <v>119</v>
      </c>
      <c r="G121" s="94">
        <v>38887</v>
      </c>
    </row>
    <row r="122" spans="1:7" ht="12" customHeight="1">
      <c r="A122" s="93" t="s">
        <v>22</v>
      </c>
      <c r="B122" s="93" t="s">
        <v>110</v>
      </c>
      <c r="C122" s="93">
        <v>6</v>
      </c>
      <c r="D122" s="93">
        <v>19</v>
      </c>
      <c r="E122" s="93">
        <v>2006</v>
      </c>
      <c r="F122" s="93">
        <v>90</v>
      </c>
      <c r="G122" s="94">
        <v>38887</v>
      </c>
    </row>
    <row r="123" spans="1:7" ht="12" customHeight="1">
      <c r="A123" s="93" t="s">
        <v>22</v>
      </c>
      <c r="B123" s="93" t="s">
        <v>111</v>
      </c>
      <c r="C123" s="93">
        <v>6</v>
      </c>
      <c r="D123" s="93">
        <v>19</v>
      </c>
      <c r="E123" s="93">
        <v>2006</v>
      </c>
      <c r="F123" s="93">
        <v>86</v>
      </c>
      <c r="G123" s="94">
        <v>38887</v>
      </c>
    </row>
    <row r="124" spans="1:7" ht="12" customHeight="1">
      <c r="A124" s="93" t="s">
        <v>22</v>
      </c>
      <c r="B124" s="93" t="s">
        <v>98</v>
      </c>
      <c r="C124" s="93">
        <v>6</v>
      </c>
      <c r="D124" s="93">
        <v>19</v>
      </c>
      <c r="E124" s="93">
        <v>2006</v>
      </c>
      <c r="F124" s="93">
        <v>85</v>
      </c>
      <c r="G124" s="94">
        <v>38887</v>
      </c>
    </row>
    <row r="125" spans="1:7" ht="12" customHeight="1">
      <c r="A125" s="93" t="s">
        <v>22</v>
      </c>
      <c r="B125" s="93" t="s">
        <v>112</v>
      </c>
      <c r="C125" s="93">
        <v>6</v>
      </c>
      <c r="D125" s="93">
        <v>19</v>
      </c>
      <c r="E125" s="93">
        <v>2006</v>
      </c>
      <c r="F125" s="93">
        <v>86</v>
      </c>
      <c r="G125" s="94">
        <v>38887</v>
      </c>
    </row>
    <row r="126" spans="1:7" ht="12" customHeight="1">
      <c r="A126" s="93" t="s">
        <v>22</v>
      </c>
      <c r="B126" s="93" t="s">
        <v>99</v>
      </c>
      <c r="C126" s="93">
        <v>6</v>
      </c>
      <c r="D126" s="93">
        <v>19</v>
      </c>
      <c r="E126" s="93">
        <v>2006</v>
      </c>
      <c r="F126" s="93">
        <v>110</v>
      </c>
      <c r="G126" s="94">
        <v>38887</v>
      </c>
    </row>
    <row r="127" spans="1:7" ht="12" customHeight="1">
      <c r="A127" s="93" t="s">
        <v>22</v>
      </c>
      <c r="B127" s="93" t="s">
        <v>113</v>
      </c>
      <c r="C127" s="93">
        <v>6</v>
      </c>
      <c r="D127" s="93">
        <v>19</v>
      </c>
      <c r="E127" s="93">
        <v>2006</v>
      </c>
      <c r="F127" s="93">
        <v>91</v>
      </c>
      <c r="G127" s="94">
        <v>38887</v>
      </c>
    </row>
    <row r="128" spans="1:7" ht="12" customHeight="1">
      <c r="A128" s="93" t="s">
        <v>19</v>
      </c>
      <c r="B128" s="95" t="s">
        <v>102</v>
      </c>
      <c r="C128" s="96">
        <v>6</v>
      </c>
      <c r="D128" s="96">
        <v>19</v>
      </c>
      <c r="E128" s="96">
        <v>2006</v>
      </c>
      <c r="F128" s="93">
        <v>86</v>
      </c>
      <c r="G128" s="94">
        <v>38887</v>
      </c>
    </row>
    <row r="129" spans="1:7" ht="12" customHeight="1">
      <c r="A129" s="93" t="s">
        <v>19</v>
      </c>
      <c r="B129" s="95" t="s">
        <v>62</v>
      </c>
      <c r="C129" s="96">
        <v>6</v>
      </c>
      <c r="D129" s="96">
        <v>19</v>
      </c>
      <c r="E129" s="96">
        <v>2006</v>
      </c>
      <c r="F129" s="93">
        <v>85</v>
      </c>
      <c r="G129" s="94">
        <v>38887</v>
      </c>
    </row>
    <row r="130" spans="1:7" ht="12" customHeight="1">
      <c r="A130" s="93" t="s">
        <v>19</v>
      </c>
      <c r="B130" s="95" t="s">
        <v>84</v>
      </c>
      <c r="C130" s="96">
        <v>6</v>
      </c>
      <c r="D130" s="96">
        <v>19</v>
      </c>
      <c r="E130" s="96">
        <v>2006</v>
      </c>
      <c r="F130" s="93">
        <v>86</v>
      </c>
      <c r="G130" s="94">
        <v>38887</v>
      </c>
    </row>
    <row r="131" spans="1:7" ht="12" customHeight="1">
      <c r="A131" s="93" t="s">
        <v>19</v>
      </c>
      <c r="B131" s="95" t="s">
        <v>103</v>
      </c>
      <c r="C131" s="96">
        <v>6</v>
      </c>
      <c r="D131" s="96">
        <v>19</v>
      </c>
      <c r="E131" s="96">
        <v>2006</v>
      </c>
      <c r="F131" s="93">
        <v>90</v>
      </c>
      <c r="G131" s="94">
        <v>38887</v>
      </c>
    </row>
    <row r="132" spans="1:7" ht="12" customHeight="1">
      <c r="A132" s="93" t="s">
        <v>26</v>
      </c>
      <c r="B132" s="93" t="s">
        <v>114</v>
      </c>
      <c r="C132" s="93">
        <v>6</v>
      </c>
      <c r="D132" s="93">
        <v>19</v>
      </c>
      <c r="E132" s="93">
        <v>2006</v>
      </c>
      <c r="F132" s="93">
        <v>94</v>
      </c>
      <c r="G132" s="94">
        <v>38887</v>
      </c>
    </row>
    <row r="133" spans="1:7" ht="12" customHeight="1">
      <c r="A133" s="93" t="s">
        <v>26</v>
      </c>
      <c r="B133" s="93" t="s">
        <v>87</v>
      </c>
      <c r="C133" s="93">
        <v>6</v>
      </c>
      <c r="D133" s="93">
        <v>19</v>
      </c>
      <c r="E133" s="93">
        <v>2006</v>
      </c>
      <c r="F133" s="93">
        <v>85</v>
      </c>
      <c r="G133" s="94">
        <v>38887</v>
      </c>
    </row>
    <row r="134" spans="1:7" ht="12" customHeight="1">
      <c r="A134" s="93" t="s">
        <v>26</v>
      </c>
      <c r="B134" s="93" t="s">
        <v>106</v>
      </c>
      <c r="C134" s="93">
        <v>6</v>
      </c>
      <c r="D134" s="93">
        <v>19</v>
      </c>
      <c r="E134" s="93">
        <v>2006</v>
      </c>
      <c r="F134" s="93">
        <v>87</v>
      </c>
      <c r="G134" s="94">
        <v>38887</v>
      </c>
    </row>
    <row r="135" spans="1:7" ht="12" customHeight="1">
      <c r="A135" s="88" t="s">
        <v>17</v>
      </c>
      <c r="B135" s="89" t="s">
        <v>55</v>
      </c>
      <c r="C135" s="90">
        <v>6</v>
      </c>
      <c r="D135" s="90">
        <v>21</v>
      </c>
      <c r="E135" s="90">
        <v>2006</v>
      </c>
      <c r="F135" s="90">
        <v>94</v>
      </c>
      <c r="G135" s="87">
        <v>38889</v>
      </c>
    </row>
    <row r="136" spans="1:7" ht="12" customHeight="1">
      <c r="A136" s="88" t="s">
        <v>17</v>
      </c>
      <c r="B136" s="89" t="s">
        <v>56</v>
      </c>
      <c r="C136" s="90">
        <v>6</v>
      </c>
      <c r="D136" s="90">
        <v>21</v>
      </c>
      <c r="E136" s="90">
        <v>2006</v>
      </c>
      <c r="F136" s="90">
        <v>95</v>
      </c>
      <c r="G136" s="87">
        <v>38889</v>
      </c>
    </row>
    <row r="137" spans="1:7" ht="12" customHeight="1">
      <c r="A137" s="88" t="s">
        <v>17</v>
      </c>
      <c r="B137" s="89" t="s">
        <v>57</v>
      </c>
      <c r="C137" s="90">
        <v>6</v>
      </c>
      <c r="D137" s="90">
        <v>21</v>
      </c>
      <c r="E137" s="90">
        <v>2006</v>
      </c>
      <c r="F137" s="90">
        <v>86</v>
      </c>
      <c r="G137" s="87">
        <v>38889</v>
      </c>
    </row>
    <row r="138" spans="1:7" ht="12" customHeight="1">
      <c r="A138" s="88" t="s">
        <v>17</v>
      </c>
      <c r="B138" s="89" t="s">
        <v>59</v>
      </c>
      <c r="C138" s="90">
        <v>6</v>
      </c>
      <c r="D138" s="90">
        <v>21</v>
      </c>
      <c r="E138" s="90">
        <v>2006</v>
      </c>
      <c r="F138" s="90">
        <v>96</v>
      </c>
      <c r="G138" s="87">
        <v>38889</v>
      </c>
    </row>
    <row r="139" spans="1:7" ht="12" customHeight="1">
      <c r="A139" s="20" t="s">
        <v>21</v>
      </c>
      <c r="B139" s="20" t="s">
        <v>89</v>
      </c>
      <c r="C139" s="20">
        <v>6</v>
      </c>
      <c r="D139" s="20">
        <v>22</v>
      </c>
      <c r="E139" s="20">
        <v>2006</v>
      </c>
      <c r="F139" s="20">
        <v>89</v>
      </c>
      <c r="G139" s="77">
        <v>38890</v>
      </c>
    </row>
    <row r="140" spans="1:7" ht="12" customHeight="1">
      <c r="A140" s="20" t="s">
        <v>21</v>
      </c>
      <c r="B140" s="20" t="s">
        <v>90</v>
      </c>
      <c r="C140" s="20">
        <v>6</v>
      </c>
      <c r="D140" s="20">
        <v>22</v>
      </c>
      <c r="E140" s="20">
        <v>2006</v>
      </c>
      <c r="F140" s="20">
        <v>87</v>
      </c>
      <c r="G140" s="77">
        <v>38890</v>
      </c>
    </row>
    <row r="141" spans="1:7" ht="12" customHeight="1">
      <c r="A141" s="20" t="s">
        <v>21</v>
      </c>
      <c r="B141" s="20" t="s">
        <v>41</v>
      </c>
      <c r="C141" s="20">
        <v>6</v>
      </c>
      <c r="D141" s="20">
        <v>22</v>
      </c>
      <c r="E141" s="20">
        <v>2006</v>
      </c>
      <c r="F141" s="20">
        <v>87</v>
      </c>
      <c r="G141" s="77">
        <v>38890</v>
      </c>
    </row>
    <row r="142" spans="1:7" ht="12" customHeight="1">
      <c r="A142" s="20" t="s">
        <v>21</v>
      </c>
      <c r="B142" s="20" t="s">
        <v>42</v>
      </c>
      <c r="C142" s="20">
        <v>6</v>
      </c>
      <c r="D142" s="20">
        <v>22</v>
      </c>
      <c r="E142" s="20">
        <v>2006</v>
      </c>
      <c r="F142" s="20">
        <v>94</v>
      </c>
      <c r="G142" s="77">
        <v>38890</v>
      </c>
    </row>
    <row r="143" spans="1:7" ht="12" customHeight="1">
      <c r="A143" s="20" t="s">
        <v>21</v>
      </c>
      <c r="B143" s="20" t="s">
        <v>94</v>
      </c>
      <c r="C143" s="20">
        <v>6</v>
      </c>
      <c r="D143" s="20">
        <v>22</v>
      </c>
      <c r="E143" s="20">
        <v>2006</v>
      </c>
      <c r="F143" s="20">
        <v>100</v>
      </c>
      <c r="G143" s="77">
        <v>38890</v>
      </c>
    </row>
    <row r="144" spans="1:7" ht="12" customHeight="1">
      <c r="A144" s="20" t="s">
        <v>21</v>
      </c>
      <c r="B144" s="20" t="s">
        <v>96</v>
      </c>
      <c r="C144" s="20">
        <v>6</v>
      </c>
      <c r="D144" s="20">
        <v>22</v>
      </c>
      <c r="E144" s="20">
        <v>2006</v>
      </c>
      <c r="F144" s="20">
        <v>89</v>
      </c>
      <c r="G144" s="77">
        <v>38890</v>
      </c>
    </row>
    <row r="145" spans="1:7" ht="12" customHeight="1">
      <c r="A145" s="20" t="s">
        <v>20</v>
      </c>
      <c r="B145" s="20" t="s">
        <v>115</v>
      </c>
      <c r="C145" s="20">
        <v>6</v>
      </c>
      <c r="D145" s="20">
        <v>22</v>
      </c>
      <c r="E145" s="20">
        <v>2006</v>
      </c>
      <c r="F145" s="20">
        <v>88</v>
      </c>
      <c r="G145" s="77">
        <v>38890</v>
      </c>
    </row>
    <row r="146" spans="1:7" ht="12" customHeight="1">
      <c r="A146" s="20" t="s">
        <v>20</v>
      </c>
      <c r="B146" s="20" t="s">
        <v>50</v>
      </c>
      <c r="C146" s="20">
        <v>6</v>
      </c>
      <c r="D146" s="20">
        <v>22</v>
      </c>
      <c r="E146" s="20">
        <v>2006</v>
      </c>
      <c r="F146" s="20">
        <v>90</v>
      </c>
      <c r="G146" s="77">
        <v>38890</v>
      </c>
    </row>
    <row r="147" spans="1:7" ht="12" customHeight="1">
      <c r="A147" s="20" t="s">
        <v>20</v>
      </c>
      <c r="B147" s="20" t="s">
        <v>53</v>
      </c>
      <c r="C147" s="20">
        <v>6</v>
      </c>
      <c r="D147" s="20">
        <v>22</v>
      </c>
      <c r="E147" s="20">
        <v>2006</v>
      </c>
      <c r="F147" s="20">
        <v>89</v>
      </c>
      <c r="G147" s="77">
        <v>38890</v>
      </c>
    </row>
    <row r="148" spans="1:7" ht="12" customHeight="1">
      <c r="A148" s="20" t="s">
        <v>22</v>
      </c>
      <c r="B148" s="20" t="s">
        <v>116</v>
      </c>
      <c r="C148" s="20">
        <v>6</v>
      </c>
      <c r="D148" s="20">
        <v>22</v>
      </c>
      <c r="E148" s="20">
        <v>2006</v>
      </c>
      <c r="F148" s="20">
        <v>85</v>
      </c>
      <c r="G148" s="77">
        <v>38890</v>
      </c>
    </row>
    <row r="149" spans="1:7" ht="12" customHeight="1">
      <c r="A149" s="20" t="s">
        <v>22</v>
      </c>
      <c r="B149" s="20" t="s">
        <v>97</v>
      </c>
      <c r="C149" s="20">
        <v>6</v>
      </c>
      <c r="D149" s="20">
        <v>22</v>
      </c>
      <c r="E149" s="20">
        <v>2006</v>
      </c>
      <c r="F149" s="20">
        <v>91</v>
      </c>
      <c r="G149" s="77">
        <v>38890</v>
      </c>
    </row>
    <row r="150" spans="1:7" ht="12" customHeight="1">
      <c r="A150" s="20" t="s">
        <v>22</v>
      </c>
      <c r="B150" s="20" t="s">
        <v>99</v>
      </c>
      <c r="C150" s="20">
        <v>6</v>
      </c>
      <c r="D150" s="20">
        <v>22</v>
      </c>
      <c r="E150" s="20">
        <v>2006</v>
      </c>
      <c r="F150" s="20">
        <v>98</v>
      </c>
      <c r="G150" s="77">
        <v>38890</v>
      </c>
    </row>
    <row r="151" spans="1:7" ht="12" customHeight="1">
      <c r="A151" s="20" t="s">
        <v>22</v>
      </c>
      <c r="B151" s="20" t="s">
        <v>113</v>
      </c>
      <c r="C151" s="20">
        <v>6</v>
      </c>
      <c r="D151" s="20">
        <v>22</v>
      </c>
      <c r="E151" s="20">
        <v>2006</v>
      </c>
      <c r="F151" s="20">
        <v>91</v>
      </c>
      <c r="G151" s="77">
        <v>38890</v>
      </c>
    </row>
    <row r="152" spans="1:7" ht="12" customHeight="1">
      <c r="A152" s="3" t="s">
        <v>17</v>
      </c>
      <c r="B152" s="78" t="s">
        <v>54</v>
      </c>
      <c r="C152" s="79">
        <v>6</v>
      </c>
      <c r="D152" s="79">
        <v>22</v>
      </c>
      <c r="E152" s="79">
        <v>2006</v>
      </c>
      <c r="F152" s="79">
        <v>90</v>
      </c>
      <c r="G152" s="77">
        <v>38890</v>
      </c>
    </row>
    <row r="153" spans="1:7" ht="12" customHeight="1">
      <c r="A153" s="3" t="s">
        <v>17</v>
      </c>
      <c r="B153" s="78" t="s">
        <v>56</v>
      </c>
      <c r="C153" s="79">
        <v>6</v>
      </c>
      <c r="D153" s="79">
        <v>22</v>
      </c>
      <c r="E153" s="79">
        <v>2006</v>
      </c>
      <c r="F153" s="79">
        <v>94</v>
      </c>
      <c r="G153" s="77">
        <v>38890</v>
      </c>
    </row>
    <row r="154" spans="1:7" ht="12" customHeight="1">
      <c r="A154" s="3" t="s">
        <v>17</v>
      </c>
      <c r="B154" s="78" t="s">
        <v>57</v>
      </c>
      <c r="C154" s="79">
        <v>6</v>
      </c>
      <c r="D154" s="79">
        <v>22</v>
      </c>
      <c r="E154" s="79">
        <v>2006</v>
      </c>
      <c r="F154" s="79">
        <v>85</v>
      </c>
      <c r="G154" s="77">
        <v>38890</v>
      </c>
    </row>
    <row r="155" spans="1:7" ht="12" customHeight="1">
      <c r="A155" s="3" t="s">
        <v>17</v>
      </c>
      <c r="B155" s="78" t="s">
        <v>45</v>
      </c>
      <c r="C155" s="79">
        <v>6</v>
      </c>
      <c r="D155" s="79">
        <v>22</v>
      </c>
      <c r="E155" s="79">
        <v>2006</v>
      </c>
      <c r="F155" s="79">
        <v>101</v>
      </c>
      <c r="G155" s="77">
        <v>38890</v>
      </c>
    </row>
    <row r="156" spans="1:7" ht="12" customHeight="1">
      <c r="A156" s="3" t="s">
        <v>17</v>
      </c>
      <c r="B156" s="78" t="s">
        <v>58</v>
      </c>
      <c r="C156" s="79">
        <v>6</v>
      </c>
      <c r="D156" s="79">
        <v>22</v>
      </c>
      <c r="E156" s="79">
        <v>2006</v>
      </c>
      <c r="F156" s="79">
        <v>88</v>
      </c>
      <c r="G156" s="77">
        <v>38890</v>
      </c>
    </row>
    <row r="157" spans="1:7" ht="12" customHeight="1">
      <c r="A157" s="20" t="s">
        <v>19</v>
      </c>
      <c r="B157" s="80" t="s">
        <v>117</v>
      </c>
      <c r="C157" s="81">
        <v>6</v>
      </c>
      <c r="D157" s="81">
        <v>22</v>
      </c>
      <c r="E157" s="81">
        <v>2006</v>
      </c>
      <c r="F157" s="20">
        <v>86</v>
      </c>
      <c r="G157" s="77">
        <v>38890</v>
      </c>
    </row>
    <row r="158" spans="1:7" ht="12" customHeight="1">
      <c r="A158" s="20" t="s">
        <v>19</v>
      </c>
      <c r="B158" s="80" t="s">
        <v>101</v>
      </c>
      <c r="C158" s="81">
        <v>6</v>
      </c>
      <c r="D158" s="81">
        <v>22</v>
      </c>
      <c r="E158" s="81">
        <v>2006</v>
      </c>
      <c r="F158" s="20">
        <v>92</v>
      </c>
      <c r="G158" s="77">
        <v>38890</v>
      </c>
    </row>
    <row r="159" spans="1:7" ht="12" customHeight="1">
      <c r="A159" s="20" t="s">
        <v>19</v>
      </c>
      <c r="B159" s="80" t="s">
        <v>118</v>
      </c>
      <c r="C159" s="81">
        <v>6</v>
      </c>
      <c r="D159" s="81">
        <v>22</v>
      </c>
      <c r="E159" s="81">
        <v>2006</v>
      </c>
      <c r="F159" s="20">
        <v>88</v>
      </c>
      <c r="G159" s="77">
        <v>38890</v>
      </c>
    </row>
    <row r="160" spans="1:7" ht="12" customHeight="1">
      <c r="A160" s="20" t="s">
        <v>19</v>
      </c>
      <c r="B160" s="80" t="s">
        <v>47</v>
      </c>
      <c r="C160" s="81">
        <v>6</v>
      </c>
      <c r="D160" s="81">
        <v>22</v>
      </c>
      <c r="E160" s="81">
        <v>2006</v>
      </c>
      <c r="F160" s="20">
        <v>88</v>
      </c>
      <c r="G160" s="77">
        <v>38890</v>
      </c>
    </row>
    <row r="161" spans="1:7" ht="12" customHeight="1">
      <c r="A161" s="20" t="s">
        <v>19</v>
      </c>
      <c r="B161" s="80" t="s">
        <v>84</v>
      </c>
      <c r="C161" s="81">
        <v>6</v>
      </c>
      <c r="D161" s="81">
        <v>22</v>
      </c>
      <c r="E161" s="81">
        <v>2006</v>
      </c>
      <c r="F161" s="20">
        <v>90</v>
      </c>
      <c r="G161" s="77">
        <v>38890</v>
      </c>
    </row>
    <row r="162" spans="1:7" ht="12" customHeight="1">
      <c r="A162" s="20" t="s">
        <v>18</v>
      </c>
      <c r="B162" s="20" t="s">
        <v>60</v>
      </c>
      <c r="C162" s="20">
        <v>6</v>
      </c>
      <c r="D162" s="20">
        <v>22</v>
      </c>
      <c r="E162" s="20">
        <v>2006</v>
      </c>
      <c r="F162" s="20">
        <v>92</v>
      </c>
      <c r="G162" s="77">
        <v>38890</v>
      </c>
    </row>
    <row r="163" spans="1:7" ht="12" customHeight="1">
      <c r="A163" s="20" t="s">
        <v>18</v>
      </c>
      <c r="B163" s="20" t="s">
        <v>67</v>
      </c>
      <c r="C163" s="20">
        <v>6</v>
      </c>
      <c r="D163" s="20">
        <v>22</v>
      </c>
      <c r="E163" s="20">
        <v>2006</v>
      </c>
      <c r="F163" s="20">
        <v>89</v>
      </c>
      <c r="G163" s="77">
        <v>38890</v>
      </c>
    </row>
    <row r="164" spans="1:7" ht="12" customHeight="1">
      <c r="A164" s="93" t="s">
        <v>19</v>
      </c>
      <c r="B164" s="95" t="s">
        <v>60</v>
      </c>
      <c r="C164" s="96">
        <v>6</v>
      </c>
      <c r="D164" s="96">
        <v>29</v>
      </c>
      <c r="E164" s="96">
        <v>2006</v>
      </c>
      <c r="F164" s="93">
        <v>86</v>
      </c>
      <c r="G164" s="94">
        <v>38897</v>
      </c>
    </row>
    <row r="165" spans="1:10" ht="12" customHeight="1">
      <c r="A165" s="86" t="s">
        <v>19</v>
      </c>
      <c r="B165" s="91" t="s">
        <v>60</v>
      </c>
      <c r="C165" s="92">
        <v>7</v>
      </c>
      <c r="D165" s="92">
        <v>1</v>
      </c>
      <c r="E165" s="92">
        <v>2006</v>
      </c>
      <c r="F165" s="86">
        <v>85</v>
      </c>
      <c r="G165" s="87">
        <v>38899</v>
      </c>
      <c r="J165" t="s">
        <v>86</v>
      </c>
    </row>
    <row r="166" spans="1:10" ht="12" customHeight="1">
      <c r="A166" s="70" t="s">
        <v>21</v>
      </c>
      <c r="B166" s="70" t="s">
        <v>92</v>
      </c>
      <c r="C166" s="70">
        <v>7</v>
      </c>
      <c r="D166" s="70">
        <v>2</v>
      </c>
      <c r="E166" s="70">
        <v>2006</v>
      </c>
      <c r="F166" s="70">
        <v>85</v>
      </c>
      <c r="G166" s="71">
        <v>38900</v>
      </c>
      <c r="J166" t="s">
        <v>86</v>
      </c>
    </row>
    <row r="167" spans="1:10" ht="12" customHeight="1">
      <c r="A167" s="70" t="s">
        <v>21</v>
      </c>
      <c r="B167" s="70" t="s">
        <v>95</v>
      </c>
      <c r="C167" s="70">
        <v>7</v>
      </c>
      <c r="D167" s="70">
        <v>2</v>
      </c>
      <c r="E167" s="70">
        <v>2006</v>
      </c>
      <c r="F167" s="70">
        <v>86</v>
      </c>
      <c r="G167" s="71">
        <v>38900</v>
      </c>
      <c r="J167" t="s">
        <v>86</v>
      </c>
    </row>
    <row r="168" spans="1:10" ht="12" customHeight="1">
      <c r="A168" s="70" t="s">
        <v>19</v>
      </c>
      <c r="B168" s="72" t="s">
        <v>47</v>
      </c>
      <c r="C168" s="73">
        <v>7</v>
      </c>
      <c r="D168" s="73">
        <v>2</v>
      </c>
      <c r="E168" s="73">
        <v>2006</v>
      </c>
      <c r="F168" s="70">
        <v>87</v>
      </c>
      <c r="G168" s="71">
        <v>38900</v>
      </c>
      <c r="J168" t="s">
        <v>86</v>
      </c>
    </row>
    <row r="169" spans="1:10" ht="12" customHeight="1">
      <c r="A169" s="70" t="s">
        <v>19</v>
      </c>
      <c r="B169" s="72" t="s">
        <v>119</v>
      </c>
      <c r="C169" s="73">
        <v>7</v>
      </c>
      <c r="D169" s="73">
        <v>2</v>
      </c>
      <c r="E169" s="73">
        <v>2006</v>
      </c>
      <c r="F169" s="70">
        <v>89</v>
      </c>
      <c r="G169" s="71">
        <v>38900</v>
      </c>
      <c r="J169" t="s">
        <v>86</v>
      </c>
    </row>
    <row r="170" spans="1:7" ht="12" customHeight="1">
      <c r="A170" s="16" t="s">
        <v>19</v>
      </c>
      <c r="B170" s="75" t="s">
        <v>47</v>
      </c>
      <c r="C170" s="76">
        <v>7</v>
      </c>
      <c r="D170" s="76">
        <v>3</v>
      </c>
      <c r="E170" s="76">
        <v>2006</v>
      </c>
      <c r="F170" s="16">
        <v>88</v>
      </c>
      <c r="G170" s="74">
        <v>38901</v>
      </c>
    </row>
    <row r="171" spans="1:7" ht="12" customHeight="1">
      <c r="A171" s="20" t="s">
        <v>21</v>
      </c>
      <c r="B171" s="20" t="s">
        <v>89</v>
      </c>
      <c r="C171" s="20">
        <v>7</v>
      </c>
      <c r="D171" s="20">
        <v>10</v>
      </c>
      <c r="E171" s="20">
        <v>2006</v>
      </c>
      <c r="F171" s="20">
        <v>85</v>
      </c>
      <c r="G171" s="77">
        <v>38908</v>
      </c>
    </row>
    <row r="172" spans="1:7" ht="12" customHeight="1">
      <c r="A172" s="20" t="s">
        <v>22</v>
      </c>
      <c r="B172" s="20" t="s">
        <v>97</v>
      </c>
      <c r="C172" s="20">
        <v>7</v>
      </c>
      <c r="D172" s="20">
        <v>10</v>
      </c>
      <c r="E172" s="20">
        <v>2006</v>
      </c>
      <c r="F172" s="20">
        <v>85</v>
      </c>
      <c r="G172" s="77">
        <v>38908</v>
      </c>
    </row>
    <row r="173" spans="1:7" ht="12" customHeight="1">
      <c r="A173" s="82" t="s">
        <v>17</v>
      </c>
      <c r="B173" s="83" t="s">
        <v>54</v>
      </c>
      <c r="C173" s="84">
        <v>7</v>
      </c>
      <c r="D173" s="84">
        <v>11</v>
      </c>
      <c r="E173" s="84">
        <v>2006</v>
      </c>
      <c r="F173" s="84">
        <v>90</v>
      </c>
      <c r="G173" s="74">
        <v>38909</v>
      </c>
    </row>
    <row r="174" spans="1:7" ht="12" customHeight="1">
      <c r="A174" s="82" t="s">
        <v>17</v>
      </c>
      <c r="B174" s="83" t="s">
        <v>56</v>
      </c>
      <c r="C174" s="84">
        <v>7</v>
      </c>
      <c r="D174" s="84">
        <v>11</v>
      </c>
      <c r="E174" s="84">
        <v>2006</v>
      </c>
      <c r="F174" s="84">
        <v>87</v>
      </c>
      <c r="G174" s="74">
        <v>38909</v>
      </c>
    </row>
    <row r="175" spans="1:7" ht="12" customHeight="1">
      <c r="A175" s="82" t="s">
        <v>17</v>
      </c>
      <c r="B175" s="83" t="s">
        <v>46</v>
      </c>
      <c r="C175" s="84">
        <v>7</v>
      </c>
      <c r="D175" s="84">
        <v>11</v>
      </c>
      <c r="E175" s="84">
        <v>2006</v>
      </c>
      <c r="F175" s="84">
        <v>86</v>
      </c>
      <c r="G175" s="74">
        <v>38909</v>
      </c>
    </row>
    <row r="176" spans="1:7" ht="12" customHeight="1">
      <c r="A176" s="16" t="s">
        <v>19</v>
      </c>
      <c r="B176" s="75" t="s">
        <v>100</v>
      </c>
      <c r="C176" s="76">
        <v>7</v>
      </c>
      <c r="D176" s="76">
        <v>11</v>
      </c>
      <c r="E176" s="76">
        <v>2006</v>
      </c>
      <c r="F176" s="16">
        <v>92</v>
      </c>
      <c r="G176" s="74">
        <v>38909</v>
      </c>
    </row>
    <row r="177" spans="1:7" ht="12" customHeight="1">
      <c r="A177" s="16" t="s">
        <v>19</v>
      </c>
      <c r="B177" s="75" t="s">
        <v>61</v>
      </c>
      <c r="C177" s="76">
        <v>7</v>
      </c>
      <c r="D177" s="76">
        <v>11</v>
      </c>
      <c r="E177" s="76">
        <v>2006</v>
      </c>
      <c r="F177" s="16">
        <v>88</v>
      </c>
      <c r="G177" s="74">
        <v>38909</v>
      </c>
    </row>
    <row r="178" spans="1:7" ht="12" customHeight="1">
      <c r="A178" s="16" t="s">
        <v>19</v>
      </c>
      <c r="B178" s="75" t="s">
        <v>62</v>
      </c>
      <c r="C178" s="76">
        <v>7</v>
      </c>
      <c r="D178" s="76">
        <v>11</v>
      </c>
      <c r="E178" s="76">
        <v>2006</v>
      </c>
      <c r="F178" s="16">
        <v>90</v>
      </c>
      <c r="G178" s="74">
        <v>38909</v>
      </c>
    </row>
    <row r="179" spans="1:7" ht="12" customHeight="1">
      <c r="A179" s="16" t="s">
        <v>19</v>
      </c>
      <c r="B179" s="75" t="s">
        <v>84</v>
      </c>
      <c r="C179" s="76">
        <v>7</v>
      </c>
      <c r="D179" s="76">
        <v>11</v>
      </c>
      <c r="E179" s="76">
        <v>2006</v>
      </c>
      <c r="F179" s="16">
        <v>99</v>
      </c>
      <c r="G179" s="74">
        <v>38909</v>
      </c>
    </row>
    <row r="180" spans="1:7" ht="12" customHeight="1">
      <c r="A180" s="16" t="s">
        <v>21</v>
      </c>
      <c r="B180" s="16" t="s">
        <v>91</v>
      </c>
      <c r="C180" s="16">
        <v>7</v>
      </c>
      <c r="D180" s="16">
        <v>17</v>
      </c>
      <c r="E180" s="16">
        <v>2006</v>
      </c>
      <c r="F180" s="16">
        <v>100</v>
      </c>
      <c r="G180" s="74">
        <v>38915</v>
      </c>
    </row>
    <row r="181" spans="1:7" ht="12" customHeight="1">
      <c r="A181" s="16" t="s">
        <v>21</v>
      </c>
      <c r="B181" s="16" t="s">
        <v>92</v>
      </c>
      <c r="C181" s="16">
        <v>7</v>
      </c>
      <c r="D181" s="16">
        <v>17</v>
      </c>
      <c r="E181" s="16">
        <v>2006</v>
      </c>
      <c r="F181" s="16">
        <v>86</v>
      </c>
      <c r="G181" s="74">
        <v>38915</v>
      </c>
    </row>
    <row r="182" spans="1:7" ht="12" customHeight="1">
      <c r="A182" s="16" t="s">
        <v>21</v>
      </c>
      <c r="B182" s="16" t="s">
        <v>42</v>
      </c>
      <c r="C182" s="16">
        <v>7</v>
      </c>
      <c r="D182" s="16">
        <v>17</v>
      </c>
      <c r="E182" s="16">
        <v>2006</v>
      </c>
      <c r="F182" s="16">
        <v>98</v>
      </c>
      <c r="G182" s="74">
        <v>38915</v>
      </c>
    </row>
    <row r="183" spans="1:7" ht="12" customHeight="1">
      <c r="A183" s="16" t="s">
        <v>21</v>
      </c>
      <c r="B183" s="16" t="s">
        <v>95</v>
      </c>
      <c r="C183" s="16">
        <v>7</v>
      </c>
      <c r="D183" s="16">
        <v>17</v>
      </c>
      <c r="E183" s="16">
        <v>2006</v>
      </c>
      <c r="F183" s="16">
        <v>110</v>
      </c>
      <c r="G183" s="74">
        <v>38915</v>
      </c>
    </row>
    <row r="184" spans="1:7" ht="12" customHeight="1">
      <c r="A184" s="16" t="s">
        <v>21</v>
      </c>
      <c r="B184" s="16" t="s">
        <v>96</v>
      </c>
      <c r="C184" s="16">
        <v>7</v>
      </c>
      <c r="D184" s="16">
        <v>17</v>
      </c>
      <c r="E184" s="16">
        <v>2006</v>
      </c>
      <c r="F184" s="16">
        <v>109</v>
      </c>
      <c r="G184" s="74">
        <v>38915</v>
      </c>
    </row>
    <row r="185" spans="1:7" ht="12" customHeight="1">
      <c r="A185" s="16" t="s">
        <v>16</v>
      </c>
      <c r="B185" s="16" t="s">
        <v>43</v>
      </c>
      <c r="C185" s="16">
        <v>7</v>
      </c>
      <c r="D185" s="16">
        <v>17</v>
      </c>
      <c r="E185" s="16">
        <v>2006</v>
      </c>
      <c r="F185" s="16">
        <v>91</v>
      </c>
      <c r="G185" s="74">
        <v>38915</v>
      </c>
    </row>
    <row r="186" spans="1:7" ht="12" customHeight="1">
      <c r="A186" s="16" t="s">
        <v>16</v>
      </c>
      <c r="B186" s="16" t="s">
        <v>44</v>
      </c>
      <c r="C186" s="16">
        <v>7</v>
      </c>
      <c r="D186" s="16">
        <v>17</v>
      </c>
      <c r="E186" s="16">
        <v>2006</v>
      </c>
      <c r="F186" s="16">
        <v>87</v>
      </c>
      <c r="G186" s="74">
        <v>38915</v>
      </c>
    </row>
    <row r="187" spans="1:7" ht="12" customHeight="1">
      <c r="A187" s="16" t="s">
        <v>22</v>
      </c>
      <c r="B187" s="16" t="s">
        <v>120</v>
      </c>
      <c r="C187" s="16">
        <v>7</v>
      </c>
      <c r="D187" s="16">
        <v>17</v>
      </c>
      <c r="E187" s="16">
        <v>2006</v>
      </c>
      <c r="F187" s="16">
        <v>85</v>
      </c>
      <c r="G187" s="74">
        <v>38915</v>
      </c>
    </row>
    <row r="188" spans="1:7" ht="12" customHeight="1">
      <c r="A188" s="82" t="s">
        <v>17</v>
      </c>
      <c r="B188" s="83" t="s">
        <v>55</v>
      </c>
      <c r="C188" s="84">
        <v>7</v>
      </c>
      <c r="D188" s="84">
        <v>17</v>
      </c>
      <c r="E188" s="84">
        <v>2006</v>
      </c>
      <c r="F188" s="84">
        <v>94</v>
      </c>
      <c r="G188" s="74">
        <v>38915</v>
      </c>
    </row>
    <row r="189" spans="1:7" ht="12" customHeight="1">
      <c r="A189" s="82" t="s">
        <v>17</v>
      </c>
      <c r="B189" s="83" t="s">
        <v>56</v>
      </c>
      <c r="C189" s="84">
        <v>7</v>
      </c>
      <c r="D189" s="84">
        <v>17</v>
      </c>
      <c r="E189" s="84">
        <v>2006</v>
      </c>
      <c r="F189" s="84">
        <v>95</v>
      </c>
      <c r="G189" s="74">
        <v>38915</v>
      </c>
    </row>
    <row r="190" spans="1:7" ht="12" customHeight="1">
      <c r="A190" s="82" t="s">
        <v>17</v>
      </c>
      <c r="B190" s="83" t="s">
        <v>57</v>
      </c>
      <c r="C190" s="84">
        <v>7</v>
      </c>
      <c r="D190" s="84">
        <v>17</v>
      </c>
      <c r="E190" s="84">
        <v>2006</v>
      </c>
      <c r="F190" s="84">
        <v>91</v>
      </c>
      <c r="G190" s="74">
        <v>38915</v>
      </c>
    </row>
    <row r="191" spans="1:7" ht="12" customHeight="1">
      <c r="A191" s="82" t="s">
        <v>17</v>
      </c>
      <c r="B191" s="83" t="s">
        <v>59</v>
      </c>
      <c r="C191" s="84">
        <v>7</v>
      </c>
      <c r="D191" s="84">
        <v>17</v>
      </c>
      <c r="E191" s="84">
        <v>2006</v>
      </c>
      <c r="F191" s="84">
        <v>100</v>
      </c>
      <c r="G191" s="74">
        <v>38915</v>
      </c>
    </row>
    <row r="192" spans="1:7" ht="12" customHeight="1">
      <c r="A192" s="82" t="s">
        <v>17</v>
      </c>
      <c r="B192" s="83" t="s">
        <v>121</v>
      </c>
      <c r="C192" s="84">
        <v>7</v>
      </c>
      <c r="D192" s="84">
        <v>17</v>
      </c>
      <c r="E192" s="84">
        <v>2006</v>
      </c>
      <c r="F192" s="84">
        <v>99</v>
      </c>
      <c r="G192" s="74">
        <v>38915</v>
      </c>
    </row>
    <row r="193" spans="1:7" ht="12" customHeight="1">
      <c r="A193" s="16" t="s">
        <v>19</v>
      </c>
      <c r="B193" s="75" t="s">
        <v>117</v>
      </c>
      <c r="C193" s="76">
        <v>7</v>
      </c>
      <c r="D193" s="76">
        <v>17</v>
      </c>
      <c r="E193" s="76">
        <v>2006</v>
      </c>
      <c r="F193" s="16">
        <v>116</v>
      </c>
      <c r="G193" s="74">
        <v>38915</v>
      </c>
    </row>
    <row r="194" spans="1:7" ht="12" customHeight="1">
      <c r="A194" s="16" t="s">
        <v>19</v>
      </c>
      <c r="B194" s="75" t="s">
        <v>100</v>
      </c>
      <c r="C194" s="76">
        <v>7</v>
      </c>
      <c r="D194" s="76">
        <v>17</v>
      </c>
      <c r="E194" s="76">
        <v>2006</v>
      </c>
      <c r="F194" s="16">
        <v>92</v>
      </c>
      <c r="G194" s="74">
        <v>38915</v>
      </c>
    </row>
    <row r="195" spans="1:7" ht="12" customHeight="1">
      <c r="A195" s="16" t="s">
        <v>19</v>
      </c>
      <c r="B195" s="75" t="s">
        <v>101</v>
      </c>
      <c r="C195" s="76">
        <v>7</v>
      </c>
      <c r="D195" s="76">
        <v>17</v>
      </c>
      <c r="E195" s="76">
        <v>2006</v>
      </c>
      <c r="F195" s="16">
        <v>87</v>
      </c>
      <c r="G195" s="74">
        <v>38915</v>
      </c>
    </row>
    <row r="196" spans="1:7" ht="12" customHeight="1">
      <c r="A196" s="16" t="s">
        <v>19</v>
      </c>
      <c r="B196" s="75" t="s">
        <v>60</v>
      </c>
      <c r="C196" s="76">
        <v>7</v>
      </c>
      <c r="D196" s="76">
        <v>17</v>
      </c>
      <c r="E196" s="76">
        <v>2006</v>
      </c>
      <c r="F196" s="16">
        <v>93</v>
      </c>
      <c r="G196" s="74">
        <v>38915</v>
      </c>
    </row>
    <row r="197" spans="1:7" ht="12" customHeight="1">
      <c r="A197" s="16" t="s">
        <v>19</v>
      </c>
      <c r="B197" s="75" t="s">
        <v>118</v>
      </c>
      <c r="C197" s="76">
        <v>7</v>
      </c>
      <c r="D197" s="76">
        <v>17</v>
      </c>
      <c r="E197" s="76">
        <v>2006</v>
      </c>
      <c r="F197" s="16">
        <v>91</v>
      </c>
      <c r="G197" s="74">
        <v>38915</v>
      </c>
    </row>
    <row r="198" spans="1:7" ht="12" customHeight="1">
      <c r="A198" s="16" t="s">
        <v>19</v>
      </c>
      <c r="B198" s="75" t="s">
        <v>47</v>
      </c>
      <c r="C198" s="76">
        <v>7</v>
      </c>
      <c r="D198" s="76">
        <v>17</v>
      </c>
      <c r="E198" s="76">
        <v>2006</v>
      </c>
      <c r="F198" s="16">
        <v>94</v>
      </c>
      <c r="G198" s="74">
        <v>38915</v>
      </c>
    </row>
    <row r="199" spans="1:7" ht="12" customHeight="1">
      <c r="A199" s="16" t="s">
        <v>19</v>
      </c>
      <c r="B199" s="75" t="s">
        <v>122</v>
      </c>
      <c r="C199" s="76">
        <v>7</v>
      </c>
      <c r="D199" s="76">
        <v>17</v>
      </c>
      <c r="E199" s="76">
        <v>2006</v>
      </c>
      <c r="F199" s="16">
        <v>87</v>
      </c>
      <c r="G199" s="74">
        <v>38915</v>
      </c>
    </row>
    <row r="200" spans="1:7" ht="12" customHeight="1">
      <c r="A200" s="16" t="s">
        <v>19</v>
      </c>
      <c r="B200" s="75" t="s">
        <v>119</v>
      </c>
      <c r="C200" s="76">
        <v>7</v>
      </c>
      <c r="D200" s="76">
        <v>17</v>
      </c>
      <c r="E200" s="76">
        <v>2006</v>
      </c>
      <c r="F200" s="16">
        <v>92</v>
      </c>
      <c r="G200" s="74">
        <v>38915</v>
      </c>
    </row>
    <row r="201" spans="1:7" ht="12" customHeight="1">
      <c r="A201" s="16" t="s">
        <v>19</v>
      </c>
      <c r="B201" s="75" t="s">
        <v>103</v>
      </c>
      <c r="C201" s="76">
        <v>7</v>
      </c>
      <c r="D201" s="76">
        <v>17</v>
      </c>
      <c r="E201" s="76">
        <v>2006</v>
      </c>
      <c r="F201" s="16">
        <v>86</v>
      </c>
      <c r="G201" s="74">
        <v>38915</v>
      </c>
    </row>
    <row r="202" spans="1:7" ht="12" customHeight="1">
      <c r="A202" s="16" t="s">
        <v>26</v>
      </c>
      <c r="B202" s="16" t="s">
        <v>123</v>
      </c>
      <c r="C202" s="16">
        <v>7</v>
      </c>
      <c r="D202" s="16">
        <v>17</v>
      </c>
      <c r="E202" s="16">
        <v>2006</v>
      </c>
      <c r="F202" s="16">
        <v>93</v>
      </c>
      <c r="G202" s="74">
        <v>38915</v>
      </c>
    </row>
    <row r="203" spans="1:7" ht="12" customHeight="1">
      <c r="A203" s="16" t="s">
        <v>26</v>
      </c>
      <c r="B203" s="16" t="s">
        <v>104</v>
      </c>
      <c r="C203" s="16">
        <v>7</v>
      </c>
      <c r="D203" s="16">
        <v>17</v>
      </c>
      <c r="E203" s="16">
        <v>2006</v>
      </c>
      <c r="F203" s="16">
        <v>89</v>
      </c>
      <c r="G203" s="74">
        <v>38915</v>
      </c>
    </row>
    <row r="204" spans="1:7" ht="12" customHeight="1">
      <c r="A204" s="16" t="s">
        <v>26</v>
      </c>
      <c r="B204" s="16" t="s">
        <v>124</v>
      </c>
      <c r="C204" s="16">
        <v>7</v>
      </c>
      <c r="D204" s="16">
        <v>17</v>
      </c>
      <c r="E204" s="16">
        <v>2006</v>
      </c>
      <c r="F204" s="16">
        <v>90</v>
      </c>
      <c r="G204" s="74">
        <v>38915</v>
      </c>
    </row>
    <row r="205" spans="1:7" ht="12" customHeight="1">
      <c r="A205" s="16" t="s">
        <v>26</v>
      </c>
      <c r="B205" s="16" t="s">
        <v>125</v>
      </c>
      <c r="C205" s="16">
        <v>7</v>
      </c>
      <c r="D205" s="16">
        <v>17</v>
      </c>
      <c r="E205" s="16">
        <v>2006</v>
      </c>
      <c r="F205" s="16">
        <v>86</v>
      </c>
      <c r="G205" s="74">
        <v>38915</v>
      </c>
    </row>
    <row r="206" spans="1:7" ht="12" customHeight="1">
      <c r="A206" s="16" t="s">
        <v>26</v>
      </c>
      <c r="B206" s="16" t="s">
        <v>126</v>
      </c>
      <c r="C206" s="16">
        <v>7</v>
      </c>
      <c r="D206" s="16">
        <v>17</v>
      </c>
      <c r="E206" s="16">
        <v>2006</v>
      </c>
      <c r="F206" s="16">
        <v>101</v>
      </c>
      <c r="G206" s="74">
        <v>38915</v>
      </c>
    </row>
    <row r="207" spans="1:7" ht="12" customHeight="1">
      <c r="A207" s="16" t="s">
        <v>26</v>
      </c>
      <c r="B207" s="16" t="s">
        <v>87</v>
      </c>
      <c r="C207" s="16">
        <v>7</v>
      </c>
      <c r="D207" s="16">
        <v>17</v>
      </c>
      <c r="E207" s="16">
        <v>2006</v>
      </c>
      <c r="F207" s="16">
        <v>98</v>
      </c>
      <c r="G207" s="74">
        <v>38915</v>
      </c>
    </row>
    <row r="208" spans="1:7" ht="12" customHeight="1">
      <c r="A208" s="16" t="s">
        <v>18</v>
      </c>
      <c r="B208" s="16" t="s">
        <v>60</v>
      </c>
      <c r="C208" s="16">
        <v>7</v>
      </c>
      <c r="D208" s="16">
        <v>17</v>
      </c>
      <c r="E208" s="16">
        <v>2006</v>
      </c>
      <c r="F208" s="16">
        <v>90</v>
      </c>
      <c r="G208" s="74">
        <v>38915</v>
      </c>
    </row>
    <row r="209" spans="1:7" ht="12" customHeight="1">
      <c r="A209" s="16" t="s">
        <v>18</v>
      </c>
      <c r="B209" s="16" t="s">
        <v>66</v>
      </c>
      <c r="C209" s="16">
        <v>7</v>
      </c>
      <c r="D209" s="16">
        <v>17</v>
      </c>
      <c r="E209" s="16">
        <v>2006</v>
      </c>
      <c r="F209" s="16">
        <v>86</v>
      </c>
      <c r="G209" s="74">
        <v>38915</v>
      </c>
    </row>
    <row r="210" spans="1:7" ht="12" customHeight="1">
      <c r="A210" s="16" t="s">
        <v>18</v>
      </c>
      <c r="B210" s="16" t="s">
        <v>68</v>
      </c>
      <c r="C210" s="16">
        <v>7</v>
      </c>
      <c r="D210" s="16">
        <v>17</v>
      </c>
      <c r="E210" s="16">
        <v>2006</v>
      </c>
      <c r="F210" s="16">
        <v>86</v>
      </c>
      <c r="G210" s="74">
        <v>38915</v>
      </c>
    </row>
    <row r="211" spans="1:7" ht="12" customHeight="1">
      <c r="A211" s="16" t="s">
        <v>18</v>
      </c>
      <c r="B211" s="16" t="s">
        <v>69</v>
      </c>
      <c r="C211" s="16">
        <v>7</v>
      </c>
      <c r="D211" s="16">
        <v>17</v>
      </c>
      <c r="E211" s="16">
        <v>2006</v>
      </c>
      <c r="F211" s="16">
        <v>85</v>
      </c>
      <c r="G211" s="74">
        <v>38915</v>
      </c>
    </row>
    <row r="212" spans="1:7" ht="12" customHeight="1">
      <c r="A212" s="16" t="s">
        <v>18</v>
      </c>
      <c r="B212" s="16" t="s">
        <v>127</v>
      </c>
      <c r="C212" s="16">
        <v>7</v>
      </c>
      <c r="D212" s="16">
        <v>17</v>
      </c>
      <c r="E212" s="16">
        <v>2006</v>
      </c>
      <c r="F212" s="16">
        <v>85</v>
      </c>
      <c r="G212" s="74">
        <v>38915</v>
      </c>
    </row>
    <row r="213" spans="1:7" ht="12" customHeight="1">
      <c r="A213" s="16" t="s">
        <v>25</v>
      </c>
      <c r="B213" s="16" t="s">
        <v>128</v>
      </c>
      <c r="C213" s="16">
        <v>7</v>
      </c>
      <c r="D213" s="16">
        <v>17</v>
      </c>
      <c r="E213" s="16">
        <v>2006</v>
      </c>
      <c r="F213" s="16">
        <v>100</v>
      </c>
      <c r="G213" s="74">
        <v>38915</v>
      </c>
    </row>
    <row r="214" spans="1:7" ht="12" customHeight="1">
      <c r="A214" s="16" t="s">
        <v>71</v>
      </c>
      <c r="B214" s="16" t="s">
        <v>72</v>
      </c>
      <c r="C214" s="16">
        <v>7</v>
      </c>
      <c r="D214" s="16">
        <v>17</v>
      </c>
      <c r="E214" s="16">
        <v>2006</v>
      </c>
      <c r="F214" s="16">
        <v>98</v>
      </c>
      <c r="G214" s="74">
        <v>38915</v>
      </c>
    </row>
    <row r="215" spans="1:7" ht="12" customHeight="1">
      <c r="A215" s="16" t="s">
        <v>71</v>
      </c>
      <c r="B215" s="16" t="s">
        <v>73</v>
      </c>
      <c r="C215" s="16">
        <v>7</v>
      </c>
      <c r="D215" s="16">
        <v>17</v>
      </c>
      <c r="E215" s="16">
        <v>2006</v>
      </c>
      <c r="F215" s="16">
        <v>87</v>
      </c>
      <c r="G215" s="74">
        <v>38915</v>
      </c>
    </row>
    <row r="216" spans="1:7" ht="12" customHeight="1">
      <c r="A216" s="16" t="s">
        <v>71</v>
      </c>
      <c r="B216" s="16" t="s">
        <v>74</v>
      </c>
      <c r="C216" s="16">
        <v>7</v>
      </c>
      <c r="D216" s="16">
        <v>17</v>
      </c>
      <c r="E216" s="16">
        <v>2006</v>
      </c>
      <c r="F216" s="16">
        <v>95</v>
      </c>
      <c r="G216" s="74">
        <v>38915</v>
      </c>
    </row>
    <row r="217" spans="1:7" ht="12" customHeight="1">
      <c r="A217" s="16" t="s">
        <v>71</v>
      </c>
      <c r="B217" s="16" t="s">
        <v>75</v>
      </c>
      <c r="C217" s="16">
        <v>7</v>
      </c>
      <c r="D217" s="16">
        <v>17</v>
      </c>
      <c r="E217" s="16">
        <v>2006</v>
      </c>
      <c r="F217" s="16">
        <v>107</v>
      </c>
      <c r="G217" s="74">
        <v>38915</v>
      </c>
    </row>
    <row r="218" spans="1:7" ht="12" customHeight="1">
      <c r="A218" s="16" t="s">
        <v>71</v>
      </c>
      <c r="B218" s="16" t="s">
        <v>76</v>
      </c>
      <c r="C218" s="16">
        <v>7</v>
      </c>
      <c r="D218" s="16">
        <v>17</v>
      </c>
      <c r="E218" s="16">
        <v>2006</v>
      </c>
      <c r="F218" s="16">
        <v>88</v>
      </c>
      <c r="G218" s="74">
        <v>38915</v>
      </c>
    </row>
    <row r="219" spans="1:7" ht="12" customHeight="1">
      <c r="A219" s="16" t="s">
        <v>71</v>
      </c>
      <c r="B219" s="16" t="s">
        <v>77</v>
      </c>
      <c r="C219" s="16">
        <v>7</v>
      </c>
      <c r="D219" s="16">
        <v>17</v>
      </c>
      <c r="E219" s="16">
        <v>2006</v>
      </c>
      <c r="F219" s="16">
        <v>116</v>
      </c>
      <c r="G219" s="74">
        <v>38915</v>
      </c>
    </row>
    <row r="220" spans="1:7" ht="12" customHeight="1">
      <c r="A220" s="16" t="s">
        <v>21</v>
      </c>
      <c r="B220" s="16" t="s">
        <v>91</v>
      </c>
      <c r="C220" s="16">
        <v>7</v>
      </c>
      <c r="D220" s="16">
        <v>18</v>
      </c>
      <c r="E220" s="16">
        <v>2006</v>
      </c>
      <c r="F220" s="16">
        <v>99</v>
      </c>
      <c r="G220" s="74">
        <v>38916</v>
      </c>
    </row>
    <row r="221" spans="1:7" ht="12" customHeight="1">
      <c r="A221" s="16" t="s">
        <v>21</v>
      </c>
      <c r="B221" s="16" t="s">
        <v>129</v>
      </c>
      <c r="C221" s="16">
        <v>7</v>
      </c>
      <c r="D221" s="16">
        <v>18</v>
      </c>
      <c r="E221" s="16">
        <v>2006</v>
      </c>
      <c r="F221" s="16">
        <v>110</v>
      </c>
      <c r="G221" s="74">
        <v>38916</v>
      </c>
    </row>
    <row r="222" spans="1:7" ht="12" customHeight="1">
      <c r="A222" s="16" t="s">
        <v>21</v>
      </c>
      <c r="B222" s="16" t="s">
        <v>92</v>
      </c>
      <c r="C222" s="16">
        <v>7</v>
      </c>
      <c r="D222" s="16">
        <v>18</v>
      </c>
      <c r="E222" s="16">
        <v>2006</v>
      </c>
      <c r="F222" s="16">
        <v>114</v>
      </c>
      <c r="G222" s="74">
        <v>38916</v>
      </c>
    </row>
    <row r="223" spans="1:7" ht="12" customHeight="1">
      <c r="A223" s="16" t="s">
        <v>21</v>
      </c>
      <c r="B223" s="16" t="s">
        <v>95</v>
      </c>
      <c r="C223" s="16">
        <v>7</v>
      </c>
      <c r="D223" s="16">
        <v>18</v>
      </c>
      <c r="E223" s="16">
        <v>2006</v>
      </c>
      <c r="F223" s="16">
        <v>99</v>
      </c>
      <c r="G223" s="74">
        <v>38916</v>
      </c>
    </row>
    <row r="224" spans="1:7" ht="12" customHeight="1">
      <c r="A224" s="16" t="s">
        <v>21</v>
      </c>
      <c r="B224" s="16" t="s">
        <v>96</v>
      </c>
      <c r="C224" s="16">
        <v>7</v>
      </c>
      <c r="D224" s="16">
        <v>18</v>
      </c>
      <c r="E224" s="16">
        <v>2006</v>
      </c>
      <c r="F224" s="16">
        <v>102</v>
      </c>
      <c r="G224" s="74">
        <v>38916</v>
      </c>
    </row>
    <row r="225" spans="1:7" ht="12" customHeight="1">
      <c r="A225" s="16" t="s">
        <v>16</v>
      </c>
      <c r="B225" s="16" t="s">
        <v>43</v>
      </c>
      <c r="C225" s="16">
        <v>7</v>
      </c>
      <c r="D225" s="16">
        <v>18</v>
      </c>
      <c r="E225" s="16">
        <v>2006</v>
      </c>
      <c r="F225" s="16">
        <v>96</v>
      </c>
      <c r="G225" s="74">
        <v>38916</v>
      </c>
    </row>
    <row r="226" spans="1:7" ht="12" customHeight="1">
      <c r="A226" s="16" t="s">
        <v>16</v>
      </c>
      <c r="B226" s="16" t="s">
        <v>44</v>
      </c>
      <c r="C226" s="16">
        <v>7</v>
      </c>
      <c r="D226" s="16">
        <v>18</v>
      </c>
      <c r="E226" s="16">
        <v>2006</v>
      </c>
      <c r="F226" s="16">
        <v>93</v>
      </c>
      <c r="G226" s="74">
        <v>38916</v>
      </c>
    </row>
    <row r="227" spans="1:7" ht="12" customHeight="1">
      <c r="A227" s="16" t="s">
        <v>20</v>
      </c>
      <c r="B227" s="16" t="s">
        <v>51</v>
      </c>
      <c r="C227" s="16">
        <v>7</v>
      </c>
      <c r="D227" s="16">
        <v>18</v>
      </c>
      <c r="E227" s="16">
        <v>2006</v>
      </c>
      <c r="F227" s="16">
        <v>89</v>
      </c>
      <c r="G227" s="74">
        <v>38916</v>
      </c>
    </row>
    <row r="228" spans="1:7" ht="12" customHeight="1">
      <c r="A228" s="16" t="s">
        <v>22</v>
      </c>
      <c r="B228" s="16" t="s">
        <v>120</v>
      </c>
      <c r="C228" s="16">
        <v>7</v>
      </c>
      <c r="D228" s="16">
        <v>18</v>
      </c>
      <c r="E228" s="16">
        <v>2006</v>
      </c>
      <c r="F228" s="16">
        <v>107</v>
      </c>
      <c r="G228" s="74">
        <v>38916</v>
      </c>
    </row>
    <row r="229" spans="1:7" ht="12" customHeight="1">
      <c r="A229" s="16" t="s">
        <v>22</v>
      </c>
      <c r="B229" s="16" t="s">
        <v>130</v>
      </c>
      <c r="C229" s="16">
        <v>7</v>
      </c>
      <c r="D229" s="16">
        <v>18</v>
      </c>
      <c r="E229" s="16">
        <v>2006</v>
      </c>
      <c r="F229" s="16">
        <v>87</v>
      </c>
      <c r="G229" s="74">
        <v>38916</v>
      </c>
    </row>
    <row r="230" spans="1:7" ht="12" customHeight="1">
      <c r="A230" s="16" t="s">
        <v>22</v>
      </c>
      <c r="B230" s="16" t="s">
        <v>131</v>
      </c>
      <c r="C230" s="16">
        <v>7</v>
      </c>
      <c r="D230" s="16">
        <v>18</v>
      </c>
      <c r="E230" s="16">
        <v>2006</v>
      </c>
      <c r="F230" s="16">
        <v>104</v>
      </c>
      <c r="G230" s="74">
        <v>38916</v>
      </c>
    </row>
    <row r="231" spans="1:7" ht="12" customHeight="1">
      <c r="A231" s="82" t="s">
        <v>17</v>
      </c>
      <c r="B231" s="83" t="s">
        <v>54</v>
      </c>
      <c r="C231" s="84">
        <v>7</v>
      </c>
      <c r="D231" s="84">
        <v>18</v>
      </c>
      <c r="E231" s="84">
        <v>2006</v>
      </c>
      <c r="F231" s="84">
        <v>85</v>
      </c>
      <c r="G231" s="74">
        <v>38916</v>
      </c>
    </row>
    <row r="232" spans="1:7" ht="12" customHeight="1">
      <c r="A232" s="82" t="s">
        <v>17</v>
      </c>
      <c r="B232" s="83" t="s">
        <v>55</v>
      </c>
      <c r="C232" s="84">
        <v>7</v>
      </c>
      <c r="D232" s="84">
        <v>18</v>
      </c>
      <c r="E232" s="84">
        <v>2006</v>
      </c>
      <c r="F232" s="84">
        <v>105</v>
      </c>
      <c r="G232" s="74">
        <v>38916</v>
      </c>
    </row>
    <row r="233" spans="1:7" ht="12" customHeight="1">
      <c r="A233" s="82" t="s">
        <v>17</v>
      </c>
      <c r="B233" s="83" t="s">
        <v>56</v>
      </c>
      <c r="C233" s="84">
        <v>7</v>
      </c>
      <c r="D233" s="84">
        <v>18</v>
      </c>
      <c r="E233" s="84">
        <v>2006</v>
      </c>
      <c r="F233" s="84">
        <v>100</v>
      </c>
      <c r="G233" s="74">
        <v>38916</v>
      </c>
    </row>
    <row r="234" spans="1:7" ht="12" customHeight="1">
      <c r="A234" s="82" t="s">
        <v>17</v>
      </c>
      <c r="B234" s="83" t="s">
        <v>57</v>
      </c>
      <c r="C234" s="84">
        <v>7</v>
      </c>
      <c r="D234" s="84">
        <v>18</v>
      </c>
      <c r="E234" s="84">
        <v>2006</v>
      </c>
      <c r="F234" s="84">
        <v>110</v>
      </c>
      <c r="G234" s="74">
        <v>38916</v>
      </c>
    </row>
    <row r="235" spans="1:7" ht="12" customHeight="1">
      <c r="A235" s="82" t="s">
        <v>17</v>
      </c>
      <c r="B235" s="83" t="s">
        <v>59</v>
      </c>
      <c r="C235" s="84">
        <v>7</v>
      </c>
      <c r="D235" s="84">
        <v>18</v>
      </c>
      <c r="E235" s="84">
        <v>2006</v>
      </c>
      <c r="F235" s="84">
        <v>102</v>
      </c>
      <c r="G235" s="74">
        <v>38916</v>
      </c>
    </row>
    <row r="236" spans="1:7" ht="12" customHeight="1">
      <c r="A236" s="82" t="s">
        <v>17</v>
      </c>
      <c r="B236" s="83" t="s">
        <v>121</v>
      </c>
      <c r="C236" s="84">
        <v>7</v>
      </c>
      <c r="D236" s="84">
        <v>18</v>
      </c>
      <c r="E236" s="84">
        <v>2006</v>
      </c>
      <c r="F236" s="84">
        <v>94</v>
      </c>
      <c r="G236" s="74">
        <v>38916</v>
      </c>
    </row>
    <row r="237" spans="1:7" ht="12" customHeight="1">
      <c r="A237" s="16" t="s">
        <v>19</v>
      </c>
      <c r="B237" s="75" t="s">
        <v>117</v>
      </c>
      <c r="C237" s="76">
        <v>7</v>
      </c>
      <c r="D237" s="76">
        <v>18</v>
      </c>
      <c r="E237" s="76">
        <v>2006</v>
      </c>
      <c r="F237" s="16">
        <v>112</v>
      </c>
      <c r="G237" s="74">
        <v>38916</v>
      </c>
    </row>
    <row r="238" spans="1:7" ht="12" customHeight="1">
      <c r="A238" s="16" t="s">
        <v>19</v>
      </c>
      <c r="B238" s="75" t="s">
        <v>100</v>
      </c>
      <c r="C238" s="76">
        <v>7</v>
      </c>
      <c r="D238" s="76">
        <v>18</v>
      </c>
      <c r="E238" s="76">
        <v>2006</v>
      </c>
      <c r="F238" s="16">
        <v>93</v>
      </c>
      <c r="G238" s="74">
        <v>38916</v>
      </c>
    </row>
    <row r="239" spans="1:7" ht="12" customHeight="1">
      <c r="A239" s="16" t="s">
        <v>19</v>
      </c>
      <c r="B239" s="75" t="s">
        <v>101</v>
      </c>
      <c r="C239" s="76">
        <v>7</v>
      </c>
      <c r="D239" s="76">
        <v>18</v>
      </c>
      <c r="E239" s="76">
        <v>2006</v>
      </c>
      <c r="F239" s="16">
        <v>90</v>
      </c>
      <c r="G239" s="74">
        <v>38916</v>
      </c>
    </row>
    <row r="240" spans="1:7" ht="12" customHeight="1">
      <c r="A240" s="16" t="s">
        <v>19</v>
      </c>
      <c r="B240" s="75" t="s">
        <v>60</v>
      </c>
      <c r="C240" s="76">
        <v>7</v>
      </c>
      <c r="D240" s="76">
        <v>18</v>
      </c>
      <c r="E240" s="76">
        <v>2006</v>
      </c>
      <c r="F240" s="16">
        <v>99</v>
      </c>
      <c r="G240" s="74">
        <v>38916</v>
      </c>
    </row>
    <row r="241" spans="1:7" ht="12" customHeight="1">
      <c r="A241" s="16" t="s">
        <v>19</v>
      </c>
      <c r="B241" s="75" t="s">
        <v>118</v>
      </c>
      <c r="C241" s="76">
        <v>7</v>
      </c>
      <c r="D241" s="76">
        <v>18</v>
      </c>
      <c r="E241" s="76">
        <v>2006</v>
      </c>
      <c r="F241" s="16">
        <v>89</v>
      </c>
      <c r="G241" s="74">
        <v>38916</v>
      </c>
    </row>
    <row r="242" spans="1:7" ht="12" customHeight="1">
      <c r="A242" s="16" t="s">
        <v>19</v>
      </c>
      <c r="B242" s="75" t="s">
        <v>47</v>
      </c>
      <c r="C242" s="76">
        <v>7</v>
      </c>
      <c r="D242" s="76">
        <v>18</v>
      </c>
      <c r="E242" s="76">
        <v>2006</v>
      </c>
      <c r="F242" s="16">
        <v>100</v>
      </c>
      <c r="G242" s="74">
        <v>38916</v>
      </c>
    </row>
    <row r="243" spans="1:7" ht="12" customHeight="1">
      <c r="A243" s="16" t="s">
        <v>19</v>
      </c>
      <c r="B243" s="75" t="s">
        <v>61</v>
      </c>
      <c r="C243" s="76">
        <v>7</v>
      </c>
      <c r="D243" s="76">
        <v>18</v>
      </c>
      <c r="E243" s="76">
        <v>2006</v>
      </c>
      <c r="F243" s="16">
        <v>87</v>
      </c>
      <c r="G243" s="74">
        <v>38916</v>
      </c>
    </row>
    <row r="244" spans="1:7" ht="12" customHeight="1">
      <c r="A244" s="16" t="s">
        <v>19</v>
      </c>
      <c r="B244" s="75" t="s">
        <v>122</v>
      </c>
      <c r="C244" s="76">
        <v>7</v>
      </c>
      <c r="D244" s="76">
        <v>18</v>
      </c>
      <c r="E244" s="76">
        <v>2006</v>
      </c>
      <c r="F244" s="16">
        <v>97</v>
      </c>
      <c r="G244" s="74">
        <v>38916</v>
      </c>
    </row>
    <row r="245" spans="1:7" ht="12" customHeight="1">
      <c r="A245" s="16" t="s">
        <v>19</v>
      </c>
      <c r="B245" s="75" t="s">
        <v>119</v>
      </c>
      <c r="C245" s="76">
        <v>7</v>
      </c>
      <c r="D245" s="76">
        <v>18</v>
      </c>
      <c r="E245" s="76">
        <v>2006</v>
      </c>
      <c r="F245" s="16">
        <v>102</v>
      </c>
      <c r="G245" s="74">
        <v>38916</v>
      </c>
    </row>
    <row r="246" spans="1:7" ht="12" customHeight="1">
      <c r="A246" s="16" t="s">
        <v>19</v>
      </c>
      <c r="B246" s="75" t="s">
        <v>132</v>
      </c>
      <c r="C246" s="76">
        <v>7</v>
      </c>
      <c r="D246" s="76">
        <v>18</v>
      </c>
      <c r="E246" s="76">
        <v>2006</v>
      </c>
      <c r="F246" s="16">
        <v>94</v>
      </c>
      <c r="G246" s="74">
        <v>38916</v>
      </c>
    </row>
    <row r="247" spans="1:7" ht="12" customHeight="1">
      <c r="A247" s="16" t="s">
        <v>19</v>
      </c>
      <c r="B247" s="75" t="s">
        <v>62</v>
      </c>
      <c r="C247" s="76">
        <v>7</v>
      </c>
      <c r="D247" s="76">
        <v>18</v>
      </c>
      <c r="E247" s="76">
        <v>2006</v>
      </c>
      <c r="F247" s="16">
        <v>85</v>
      </c>
      <c r="G247" s="74">
        <v>38916</v>
      </c>
    </row>
    <row r="248" spans="1:7" ht="12" customHeight="1">
      <c r="A248" s="16" t="s">
        <v>19</v>
      </c>
      <c r="B248" s="75" t="s">
        <v>84</v>
      </c>
      <c r="C248" s="76">
        <v>7</v>
      </c>
      <c r="D248" s="76">
        <v>18</v>
      </c>
      <c r="E248" s="76">
        <v>2006</v>
      </c>
      <c r="F248" s="16">
        <v>94</v>
      </c>
      <c r="G248" s="74">
        <v>38916</v>
      </c>
    </row>
    <row r="249" spans="1:7" ht="12" customHeight="1">
      <c r="A249" s="16" t="s">
        <v>19</v>
      </c>
      <c r="B249" s="75" t="s">
        <v>103</v>
      </c>
      <c r="C249" s="76">
        <v>7</v>
      </c>
      <c r="D249" s="76">
        <v>18</v>
      </c>
      <c r="E249" s="76">
        <v>2006</v>
      </c>
      <c r="F249" s="16">
        <v>93</v>
      </c>
      <c r="G249" s="74">
        <v>38916</v>
      </c>
    </row>
    <row r="250" spans="1:7" ht="12" customHeight="1">
      <c r="A250" s="16" t="s">
        <v>26</v>
      </c>
      <c r="B250" s="16" t="s">
        <v>123</v>
      </c>
      <c r="C250" s="16">
        <v>7</v>
      </c>
      <c r="D250" s="16">
        <v>18</v>
      </c>
      <c r="E250" s="16">
        <v>2006</v>
      </c>
      <c r="F250" s="16">
        <v>107</v>
      </c>
      <c r="G250" s="74">
        <v>38916</v>
      </c>
    </row>
    <row r="251" spans="1:7" ht="12" customHeight="1">
      <c r="A251" s="16" t="s">
        <v>26</v>
      </c>
      <c r="B251" s="16" t="s">
        <v>104</v>
      </c>
      <c r="C251" s="16">
        <v>7</v>
      </c>
      <c r="D251" s="16">
        <v>18</v>
      </c>
      <c r="E251" s="16">
        <v>2006</v>
      </c>
      <c r="F251" s="16">
        <v>95</v>
      </c>
      <c r="G251" s="74">
        <v>38916</v>
      </c>
    </row>
    <row r="252" spans="1:7" ht="12" customHeight="1">
      <c r="A252" s="16" t="s">
        <v>26</v>
      </c>
      <c r="B252" s="16" t="s">
        <v>124</v>
      </c>
      <c r="C252" s="16">
        <v>7</v>
      </c>
      <c r="D252" s="16">
        <v>18</v>
      </c>
      <c r="E252" s="16">
        <v>2006</v>
      </c>
      <c r="F252" s="16">
        <v>116</v>
      </c>
      <c r="G252" s="74">
        <v>38916</v>
      </c>
    </row>
    <row r="253" spans="1:7" ht="12" customHeight="1">
      <c r="A253" s="16" t="s">
        <v>26</v>
      </c>
      <c r="B253" s="16" t="s">
        <v>125</v>
      </c>
      <c r="C253" s="16">
        <v>7</v>
      </c>
      <c r="D253" s="16">
        <v>18</v>
      </c>
      <c r="E253" s="16">
        <v>2006</v>
      </c>
      <c r="F253" s="16">
        <v>89</v>
      </c>
      <c r="G253" s="74">
        <v>38916</v>
      </c>
    </row>
    <row r="254" spans="1:7" ht="12" customHeight="1">
      <c r="A254" s="16" t="s">
        <v>26</v>
      </c>
      <c r="B254" s="16" t="s">
        <v>126</v>
      </c>
      <c r="C254" s="16">
        <v>7</v>
      </c>
      <c r="D254" s="16">
        <v>18</v>
      </c>
      <c r="E254" s="16">
        <v>2006</v>
      </c>
      <c r="F254" s="16">
        <v>130</v>
      </c>
      <c r="G254" s="74">
        <v>38916</v>
      </c>
    </row>
    <row r="255" spans="1:7" ht="12" customHeight="1">
      <c r="A255" s="16" t="s">
        <v>26</v>
      </c>
      <c r="B255" s="16" t="s">
        <v>87</v>
      </c>
      <c r="C255" s="16">
        <v>7</v>
      </c>
      <c r="D255" s="16">
        <v>18</v>
      </c>
      <c r="E255" s="16">
        <v>2006</v>
      </c>
      <c r="F255" s="16">
        <v>96</v>
      </c>
      <c r="G255" s="74">
        <v>38916</v>
      </c>
    </row>
    <row r="256" spans="1:7" ht="12" customHeight="1">
      <c r="A256" s="16" t="s">
        <v>18</v>
      </c>
      <c r="B256" s="16" t="s">
        <v>48</v>
      </c>
      <c r="C256" s="16">
        <v>7</v>
      </c>
      <c r="D256" s="16">
        <v>18</v>
      </c>
      <c r="E256" s="16">
        <v>2006</v>
      </c>
      <c r="F256" s="16">
        <v>87</v>
      </c>
      <c r="G256" s="74">
        <v>38916</v>
      </c>
    </row>
    <row r="257" spans="1:7" ht="12" customHeight="1">
      <c r="A257" s="16" t="s">
        <v>18</v>
      </c>
      <c r="B257" s="16" t="s">
        <v>66</v>
      </c>
      <c r="C257" s="16">
        <v>7</v>
      </c>
      <c r="D257" s="16">
        <v>18</v>
      </c>
      <c r="E257" s="16">
        <v>2006</v>
      </c>
      <c r="F257" s="16">
        <v>85</v>
      </c>
      <c r="G257" s="74">
        <v>38916</v>
      </c>
    </row>
    <row r="258" spans="1:7" ht="12" customHeight="1">
      <c r="A258" s="16" t="s">
        <v>18</v>
      </c>
      <c r="B258" s="16" t="s">
        <v>68</v>
      </c>
      <c r="C258" s="16">
        <v>7</v>
      </c>
      <c r="D258" s="16">
        <v>18</v>
      </c>
      <c r="E258" s="16">
        <v>2006</v>
      </c>
      <c r="F258" s="16">
        <v>89</v>
      </c>
      <c r="G258" s="74">
        <v>38916</v>
      </c>
    </row>
    <row r="259" spans="1:7" ht="12" customHeight="1">
      <c r="A259" s="16" t="s">
        <v>18</v>
      </c>
      <c r="B259" s="16" t="s">
        <v>69</v>
      </c>
      <c r="C259" s="16">
        <v>7</v>
      </c>
      <c r="D259" s="16">
        <v>18</v>
      </c>
      <c r="E259" s="16">
        <v>2006</v>
      </c>
      <c r="F259" s="16">
        <v>87</v>
      </c>
      <c r="G259" s="74">
        <v>38916</v>
      </c>
    </row>
    <row r="260" spans="1:7" ht="12" customHeight="1">
      <c r="A260" s="16" t="s">
        <v>18</v>
      </c>
      <c r="B260" s="16" t="s">
        <v>127</v>
      </c>
      <c r="C260" s="16">
        <v>7</v>
      </c>
      <c r="D260" s="16">
        <v>18</v>
      </c>
      <c r="E260" s="16">
        <v>2006</v>
      </c>
      <c r="F260" s="16">
        <v>86</v>
      </c>
      <c r="G260" s="74">
        <v>38916</v>
      </c>
    </row>
    <row r="261" spans="1:7" ht="12" customHeight="1">
      <c r="A261" s="16" t="s">
        <v>25</v>
      </c>
      <c r="B261" s="16" t="s">
        <v>133</v>
      </c>
      <c r="C261" s="16">
        <v>7</v>
      </c>
      <c r="D261" s="16">
        <v>18</v>
      </c>
      <c r="E261" s="16">
        <v>2006</v>
      </c>
      <c r="F261" s="16">
        <v>95</v>
      </c>
      <c r="G261" s="74">
        <v>38916</v>
      </c>
    </row>
    <row r="262" spans="1:7" ht="12" customHeight="1">
      <c r="A262" s="16" t="s">
        <v>25</v>
      </c>
      <c r="B262" s="16" t="s">
        <v>128</v>
      </c>
      <c r="C262" s="16">
        <v>7</v>
      </c>
      <c r="D262" s="16">
        <v>18</v>
      </c>
      <c r="E262" s="16">
        <v>2006</v>
      </c>
      <c r="F262" s="16">
        <v>130</v>
      </c>
      <c r="G262" s="74">
        <v>38916</v>
      </c>
    </row>
    <row r="263" spans="1:7" ht="12" customHeight="1">
      <c r="A263" s="16" t="s">
        <v>25</v>
      </c>
      <c r="B263" s="16" t="s">
        <v>134</v>
      </c>
      <c r="C263" s="16">
        <v>7</v>
      </c>
      <c r="D263" s="16">
        <v>18</v>
      </c>
      <c r="E263" s="16">
        <v>2006</v>
      </c>
      <c r="F263" s="16">
        <v>91</v>
      </c>
      <c r="G263" s="74">
        <v>38916</v>
      </c>
    </row>
    <row r="264" spans="1:7" ht="12" customHeight="1">
      <c r="A264" s="16" t="s">
        <v>71</v>
      </c>
      <c r="B264" s="16" t="s">
        <v>72</v>
      </c>
      <c r="C264" s="16">
        <v>7</v>
      </c>
      <c r="D264" s="16">
        <v>18</v>
      </c>
      <c r="E264" s="16">
        <v>2006</v>
      </c>
      <c r="F264" s="16">
        <v>118</v>
      </c>
      <c r="G264" s="74">
        <v>38916</v>
      </c>
    </row>
    <row r="265" spans="1:7" ht="12" customHeight="1">
      <c r="A265" s="16" t="s">
        <v>71</v>
      </c>
      <c r="B265" s="16" t="s">
        <v>74</v>
      </c>
      <c r="C265" s="16">
        <v>7</v>
      </c>
      <c r="D265" s="16">
        <v>18</v>
      </c>
      <c r="E265" s="16">
        <v>2006</v>
      </c>
      <c r="F265" s="16">
        <v>97</v>
      </c>
      <c r="G265" s="74">
        <v>38916</v>
      </c>
    </row>
    <row r="266" spans="1:7" ht="12" customHeight="1">
      <c r="A266" s="16" t="s">
        <v>71</v>
      </c>
      <c r="B266" s="16" t="s">
        <v>75</v>
      </c>
      <c r="C266" s="16">
        <v>7</v>
      </c>
      <c r="D266" s="16">
        <v>18</v>
      </c>
      <c r="E266" s="16">
        <v>2006</v>
      </c>
      <c r="F266" s="16">
        <v>109</v>
      </c>
      <c r="G266" s="74">
        <v>38916</v>
      </c>
    </row>
    <row r="267" spans="1:7" ht="12" customHeight="1">
      <c r="A267" s="16" t="s">
        <v>71</v>
      </c>
      <c r="B267" s="16" t="s">
        <v>77</v>
      </c>
      <c r="C267" s="16">
        <v>7</v>
      </c>
      <c r="D267" s="16">
        <v>18</v>
      </c>
      <c r="E267" s="16">
        <v>2006</v>
      </c>
      <c r="F267" s="16">
        <v>125</v>
      </c>
      <c r="G267" s="74">
        <v>38916</v>
      </c>
    </row>
    <row r="268" spans="1:7" ht="12" customHeight="1">
      <c r="A268" s="16" t="s">
        <v>16</v>
      </c>
      <c r="B268" s="16" t="s">
        <v>43</v>
      </c>
      <c r="C268" s="16">
        <v>7</v>
      </c>
      <c r="D268" s="16">
        <v>19</v>
      </c>
      <c r="E268" s="16">
        <v>2006</v>
      </c>
      <c r="F268" s="16">
        <v>87</v>
      </c>
      <c r="G268" s="74">
        <v>38917</v>
      </c>
    </row>
    <row r="269" spans="1:7" ht="12" customHeight="1">
      <c r="A269" s="16" t="s">
        <v>19</v>
      </c>
      <c r="B269" s="75" t="s">
        <v>60</v>
      </c>
      <c r="C269" s="76">
        <v>7</v>
      </c>
      <c r="D269" s="76">
        <v>19</v>
      </c>
      <c r="E269" s="76">
        <v>2006</v>
      </c>
      <c r="F269" s="16">
        <v>90</v>
      </c>
      <c r="G269" s="74">
        <v>38917</v>
      </c>
    </row>
    <row r="270" spans="1:7" ht="12" customHeight="1">
      <c r="A270" s="16" t="s">
        <v>18</v>
      </c>
      <c r="B270" s="16" t="s">
        <v>60</v>
      </c>
      <c r="C270" s="16">
        <v>7</v>
      </c>
      <c r="D270" s="16">
        <v>19</v>
      </c>
      <c r="E270" s="16">
        <v>2006</v>
      </c>
      <c r="F270" s="16">
        <v>87</v>
      </c>
      <c r="G270" s="74">
        <v>38917</v>
      </c>
    </row>
    <row r="271" spans="1:7" ht="12" customHeight="1">
      <c r="A271" s="16" t="s">
        <v>18</v>
      </c>
      <c r="B271" s="16" t="s">
        <v>67</v>
      </c>
      <c r="C271" s="16">
        <v>7</v>
      </c>
      <c r="D271" s="16">
        <v>19</v>
      </c>
      <c r="E271" s="16">
        <v>2006</v>
      </c>
      <c r="F271" s="16">
        <v>86</v>
      </c>
      <c r="G271" s="74">
        <v>38917</v>
      </c>
    </row>
    <row r="272" spans="1:7" ht="12" customHeight="1">
      <c r="A272" s="16" t="s">
        <v>71</v>
      </c>
      <c r="B272" s="16" t="s">
        <v>74</v>
      </c>
      <c r="C272" s="16">
        <v>7</v>
      </c>
      <c r="D272" s="16">
        <v>19</v>
      </c>
      <c r="E272" s="16">
        <v>2006</v>
      </c>
      <c r="F272" s="16">
        <v>85</v>
      </c>
      <c r="G272" s="74">
        <v>38917</v>
      </c>
    </row>
    <row r="273" spans="1:7" ht="12" customHeight="1">
      <c r="A273" s="16" t="s">
        <v>71</v>
      </c>
      <c r="B273" s="16" t="s">
        <v>82</v>
      </c>
      <c r="C273" s="16">
        <v>7</v>
      </c>
      <c r="D273" s="16">
        <v>19</v>
      </c>
      <c r="E273" s="16">
        <v>2006</v>
      </c>
      <c r="F273" s="16">
        <v>86</v>
      </c>
      <c r="G273" s="74">
        <v>38917</v>
      </c>
    </row>
    <row r="274" spans="1:7" ht="12" customHeight="1">
      <c r="A274" s="16" t="s">
        <v>71</v>
      </c>
      <c r="B274" s="16" t="s">
        <v>75</v>
      </c>
      <c r="C274" s="16">
        <v>7</v>
      </c>
      <c r="D274" s="16">
        <v>19</v>
      </c>
      <c r="E274" s="16">
        <v>2006</v>
      </c>
      <c r="F274" s="16">
        <v>85</v>
      </c>
      <c r="G274" s="74">
        <v>38917</v>
      </c>
    </row>
    <row r="275" spans="1:7" ht="12" customHeight="1">
      <c r="A275" s="16" t="s">
        <v>71</v>
      </c>
      <c r="B275" s="16" t="s">
        <v>83</v>
      </c>
      <c r="C275" s="16">
        <v>7</v>
      </c>
      <c r="D275" s="16">
        <v>19</v>
      </c>
      <c r="E275" s="16">
        <v>2006</v>
      </c>
      <c r="F275" s="16">
        <v>88</v>
      </c>
      <c r="G275" s="74">
        <v>38917</v>
      </c>
    </row>
    <row r="276" spans="1:7" ht="12" customHeight="1">
      <c r="A276" s="16" t="s">
        <v>71</v>
      </c>
      <c r="B276" s="16" t="s">
        <v>76</v>
      </c>
      <c r="C276" s="16">
        <v>7</v>
      </c>
      <c r="D276" s="16">
        <v>19</v>
      </c>
      <c r="E276" s="16">
        <v>2006</v>
      </c>
      <c r="F276" s="16">
        <v>100</v>
      </c>
      <c r="G276" s="74">
        <v>38917</v>
      </c>
    </row>
    <row r="277" spans="1:7" ht="12" customHeight="1">
      <c r="A277" s="16" t="s">
        <v>21</v>
      </c>
      <c r="B277" s="16" t="s">
        <v>90</v>
      </c>
      <c r="C277" s="16">
        <v>7</v>
      </c>
      <c r="D277" s="16">
        <v>26</v>
      </c>
      <c r="E277" s="16">
        <v>2006</v>
      </c>
      <c r="F277" s="16">
        <v>88</v>
      </c>
      <c r="G277" s="74">
        <v>38924</v>
      </c>
    </row>
    <row r="278" spans="1:7" ht="12" customHeight="1">
      <c r="A278" s="16" t="s">
        <v>19</v>
      </c>
      <c r="B278" s="75" t="s">
        <v>60</v>
      </c>
      <c r="C278" s="76">
        <v>7</v>
      </c>
      <c r="D278" s="76">
        <v>26</v>
      </c>
      <c r="E278" s="76">
        <v>2006</v>
      </c>
      <c r="F278" s="16">
        <v>86</v>
      </c>
      <c r="G278" s="74">
        <v>38924</v>
      </c>
    </row>
    <row r="279" spans="1:7" ht="12" customHeight="1">
      <c r="A279" s="16" t="s">
        <v>19</v>
      </c>
      <c r="B279" s="75" t="s">
        <v>61</v>
      </c>
      <c r="C279" s="76">
        <v>7</v>
      </c>
      <c r="D279" s="76">
        <v>26</v>
      </c>
      <c r="E279" s="76">
        <v>2006</v>
      </c>
      <c r="F279" s="16">
        <v>85</v>
      </c>
      <c r="G279" s="74">
        <v>38924</v>
      </c>
    </row>
    <row r="280" spans="1:7" ht="12" customHeight="1">
      <c r="A280" s="16" t="s">
        <v>22</v>
      </c>
      <c r="B280" s="16" t="s">
        <v>97</v>
      </c>
      <c r="C280" s="16">
        <v>7</v>
      </c>
      <c r="D280" s="16">
        <v>27</v>
      </c>
      <c r="E280" s="16">
        <v>2006</v>
      </c>
      <c r="F280" s="16">
        <v>90</v>
      </c>
      <c r="G280" s="74">
        <v>38925</v>
      </c>
    </row>
    <row r="281" spans="1:10" ht="12" customHeight="1">
      <c r="A281" s="70" t="s">
        <v>22</v>
      </c>
      <c r="B281" s="70" t="s">
        <v>135</v>
      </c>
      <c r="C281" s="70">
        <v>7</v>
      </c>
      <c r="D281" s="70">
        <v>29</v>
      </c>
      <c r="E281" s="70">
        <v>2006</v>
      </c>
      <c r="F281" s="70">
        <v>89</v>
      </c>
      <c r="G281" s="71">
        <v>38927</v>
      </c>
      <c r="J281" t="s">
        <v>86</v>
      </c>
    </row>
    <row r="282" spans="1:7" ht="12" customHeight="1">
      <c r="A282" s="82" t="s">
        <v>17</v>
      </c>
      <c r="B282" s="83" t="s">
        <v>136</v>
      </c>
      <c r="C282" s="84">
        <v>7</v>
      </c>
      <c r="D282" s="84">
        <v>31</v>
      </c>
      <c r="E282" s="84">
        <v>2006</v>
      </c>
      <c r="F282" s="84">
        <v>86</v>
      </c>
      <c r="G282" s="74">
        <v>38929</v>
      </c>
    </row>
    <row r="283" spans="1:7" ht="12" customHeight="1">
      <c r="A283" s="82" t="s">
        <v>17</v>
      </c>
      <c r="B283" s="83" t="s">
        <v>57</v>
      </c>
      <c r="C283" s="84">
        <v>7</v>
      </c>
      <c r="D283" s="84">
        <v>31</v>
      </c>
      <c r="E283" s="84">
        <v>2006</v>
      </c>
      <c r="F283" s="84">
        <v>87</v>
      </c>
      <c r="G283" s="74">
        <v>38929</v>
      </c>
    </row>
    <row r="284" spans="1:7" ht="12" customHeight="1">
      <c r="A284" s="16" t="s">
        <v>18</v>
      </c>
      <c r="B284" s="16" t="s">
        <v>48</v>
      </c>
      <c r="C284" s="16">
        <v>7</v>
      </c>
      <c r="D284" s="16">
        <v>31</v>
      </c>
      <c r="E284" s="16">
        <v>2006</v>
      </c>
      <c r="F284" s="16">
        <v>86</v>
      </c>
      <c r="G284" s="74">
        <v>38929</v>
      </c>
    </row>
    <row r="285" spans="1:7" ht="12" customHeight="1">
      <c r="A285" s="16" t="s">
        <v>21</v>
      </c>
      <c r="B285" s="16" t="s">
        <v>91</v>
      </c>
      <c r="C285" s="16">
        <v>8</v>
      </c>
      <c r="D285" s="16">
        <v>1</v>
      </c>
      <c r="E285" s="16">
        <v>2006</v>
      </c>
      <c r="F285" s="16">
        <v>97</v>
      </c>
      <c r="G285" s="74">
        <v>38930</v>
      </c>
    </row>
    <row r="286" spans="1:7" ht="12" customHeight="1">
      <c r="A286" s="16" t="s">
        <v>21</v>
      </c>
      <c r="B286" s="16" t="s">
        <v>129</v>
      </c>
      <c r="C286" s="16">
        <v>8</v>
      </c>
      <c r="D286" s="16">
        <v>1</v>
      </c>
      <c r="E286" s="16">
        <v>2006</v>
      </c>
      <c r="F286" s="16">
        <v>90</v>
      </c>
      <c r="G286" s="74">
        <v>38930</v>
      </c>
    </row>
    <row r="287" spans="1:7" ht="12" customHeight="1">
      <c r="A287" s="16" t="s">
        <v>21</v>
      </c>
      <c r="B287" s="16" t="s">
        <v>95</v>
      </c>
      <c r="C287" s="16">
        <v>8</v>
      </c>
      <c r="D287" s="16">
        <v>1</v>
      </c>
      <c r="E287" s="16">
        <v>2006</v>
      </c>
      <c r="F287" s="16">
        <v>93</v>
      </c>
      <c r="G287" s="74">
        <v>38930</v>
      </c>
    </row>
    <row r="288" spans="1:7" ht="12" customHeight="1">
      <c r="A288" s="16" t="s">
        <v>22</v>
      </c>
      <c r="B288" s="16" t="s">
        <v>120</v>
      </c>
      <c r="C288" s="16">
        <v>8</v>
      </c>
      <c r="D288" s="16">
        <v>1</v>
      </c>
      <c r="E288" s="16">
        <v>2006</v>
      </c>
      <c r="F288" s="16">
        <v>104</v>
      </c>
      <c r="G288" s="74">
        <v>38930</v>
      </c>
    </row>
    <row r="289" spans="1:7" ht="12" customHeight="1">
      <c r="A289" s="16" t="s">
        <v>22</v>
      </c>
      <c r="B289" s="16" t="s">
        <v>135</v>
      </c>
      <c r="C289" s="16">
        <v>8</v>
      </c>
      <c r="D289" s="16">
        <v>1</v>
      </c>
      <c r="E289" s="16">
        <v>2006</v>
      </c>
      <c r="F289" s="16">
        <v>112</v>
      </c>
      <c r="G289" s="74">
        <v>38930</v>
      </c>
    </row>
    <row r="290" spans="1:7" ht="12" customHeight="1">
      <c r="A290" s="16" t="s">
        <v>22</v>
      </c>
      <c r="B290" s="16" t="s">
        <v>131</v>
      </c>
      <c r="C290" s="16">
        <v>8</v>
      </c>
      <c r="D290" s="16">
        <v>1</v>
      </c>
      <c r="E290" s="16">
        <v>2006</v>
      </c>
      <c r="F290" s="16">
        <v>105</v>
      </c>
      <c r="G290" s="74">
        <v>38930</v>
      </c>
    </row>
    <row r="291" spans="1:7" ht="12" customHeight="1">
      <c r="A291" s="82" t="s">
        <v>17</v>
      </c>
      <c r="B291" s="83" t="s">
        <v>55</v>
      </c>
      <c r="C291" s="84">
        <v>8</v>
      </c>
      <c r="D291" s="84">
        <v>1</v>
      </c>
      <c r="E291" s="84">
        <v>2006</v>
      </c>
      <c r="F291" s="84">
        <v>85</v>
      </c>
      <c r="G291" s="74">
        <v>38930</v>
      </c>
    </row>
    <row r="292" spans="1:7" ht="12" customHeight="1">
      <c r="A292" s="82" t="s">
        <v>17</v>
      </c>
      <c r="B292" s="83" t="s">
        <v>59</v>
      </c>
      <c r="C292" s="84">
        <v>8</v>
      </c>
      <c r="D292" s="84">
        <v>1</v>
      </c>
      <c r="E292" s="84">
        <v>2006</v>
      </c>
      <c r="F292" s="84">
        <v>94</v>
      </c>
      <c r="G292" s="74">
        <v>38930</v>
      </c>
    </row>
    <row r="293" spans="1:7" ht="12" customHeight="1">
      <c r="A293" s="16" t="s">
        <v>19</v>
      </c>
      <c r="B293" s="75" t="s">
        <v>117</v>
      </c>
      <c r="C293" s="76">
        <v>8</v>
      </c>
      <c r="D293" s="76">
        <v>1</v>
      </c>
      <c r="E293" s="76">
        <v>2006</v>
      </c>
      <c r="F293" s="16">
        <v>94</v>
      </c>
      <c r="G293" s="74">
        <v>38930</v>
      </c>
    </row>
    <row r="294" spans="1:7" ht="12" customHeight="1">
      <c r="A294" s="16" t="s">
        <v>19</v>
      </c>
      <c r="B294" s="75" t="s">
        <v>100</v>
      </c>
      <c r="C294" s="76">
        <v>8</v>
      </c>
      <c r="D294" s="76">
        <v>1</v>
      </c>
      <c r="E294" s="76">
        <v>2006</v>
      </c>
      <c r="F294" s="16">
        <v>87</v>
      </c>
      <c r="G294" s="74">
        <v>38930</v>
      </c>
    </row>
    <row r="295" spans="1:7" ht="12" customHeight="1">
      <c r="A295" s="16" t="s">
        <v>19</v>
      </c>
      <c r="B295" s="75" t="s">
        <v>47</v>
      </c>
      <c r="C295" s="76">
        <v>8</v>
      </c>
      <c r="D295" s="76">
        <v>1</v>
      </c>
      <c r="E295" s="76">
        <v>2006</v>
      </c>
      <c r="F295" s="16">
        <v>90</v>
      </c>
      <c r="G295" s="74">
        <v>38930</v>
      </c>
    </row>
    <row r="296" spans="1:7" ht="12" customHeight="1">
      <c r="A296" s="16" t="s">
        <v>25</v>
      </c>
      <c r="B296" s="16" t="s">
        <v>128</v>
      </c>
      <c r="C296" s="16">
        <v>8</v>
      </c>
      <c r="D296" s="16">
        <v>1</v>
      </c>
      <c r="E296" s="16">
        <v>2006</v>
      </c>
      <c r="F296" s="16">
        <v>93</v>
      </c>
      <c r="G296" s="74">
        <v>38930</v>
      </c>
    </row>
    <row r="297" spans="1:7" ht="12" customHeight="1">
      <c r="A297" s="16" t="s">
        <v>71</v>
      </c>
      <c r="B297" s="16" t="s">
        <v>77</v>
      </c>
      <c r="C297" s="16">
        <v>8</v>
      </c>
      <c r="D297" s="16">
        <v>1</v>
      </c>
      <c r="E297" s="16">
        <v>2006</v>
      </c>
      <c r="F297" s="16">
        <v>88</v>
      </c>
      <c r="G297" s="74">
        <v>38930</v>
      </c>
    </row>
    <row r="298" spans="1:7" ht="12" customHeight="1">
      <c r="A298" s="16" t="s">
        <v>21</v>
      </c>
      <c r="B298" s="16" t="s">
        <v>91</v>
      </c>
      <c r="C298" s="16">
        <v>8</v>
      </c>
      <c r="D298" s="16">
        <v>2</v>
      </c>
      <c r="E298" s="16">
        <v>2006</v>
      </c>
      <c r="F298" s="16">
        <v>92</v>
      </c>
      <c r="G298" s="74">
        <v>38931</v>
      </c>
    </row>
    <row r="299" spans="1:7" ht="12" customHeight="1">
      <c r="A299" s="16" t="s">
        <v>21</v>
      </c>
      <c r="B299" s="16" t="s">
        <v>129</v>
      </c>
      <c r="C299" s="16">
        <v>8</v>
      </c>
      <c r="D299" s="16">
        <v>2</v>
      </c>
      <c r="E299" s="16">
        <v>2006</v>
      </c>
      <c r="F299" s="16">
        <v>100</v>
      </c>
      <c r="G299" s="74">
        <v>38931</v>
      </c>
    </row>
    <row r="300" spans="1:7" ht="12" customHeight="1">
      <c r="A300" s="16" t="s">
        <v>21</v>
      </c>
      <c r="B300" s="16" t="s">
        <v>92</v>
      </c>
      <c r="C300" s="16">
        <v>8</v>
      </c>
      <c r="D300" s="16">
        <v>2</v>
      </c>
      <c r="E300" s="16">
        <v>2006</v>
      </c>
      <c r="F300" s="16">
        <v>100</v>
      </c>
      <c r="G300" s="74">
        <v>38931</v>
      </c>
    </row>
    <row r="301" spans="1:7" ht="12" customHeight="1">
      <c r="A301" s="16" t="s">
        <v>21</v>
      </c>
      <c r="B301" s="16" t="s">
        <v>95</v>
      </c>
      <c r="C301" s="16">
        <v>8</v>
      </c>
      <c r="D301" s="16">
        <v>2</v>
      </c>
      <c r="E301" s="16">
        <v>2006</v>
      </c>
      <c r="F301" s="16">
        <v>95</v>
      </c>
      <c r="G301" s="74">
        <v>38931</v>
      </c>
    </row>
    <row r="302" spans="1:7" ht="12" customHeight="1">
      <c r="A302" s="16" t="s">
        <v>21</v>
      </c>
      <c r="B302" s="16" t="s">
        <v>96</v>
      </c>
      <c r="C302" s="16">
        <v>8</v>
      </c>
      <c r="D302" s="16">
        <v>2</v>
      </c>
      <c r="E302" s="16">
        <v>2006</v>
      </c>
      <c r="F302" s="16">
        <v>87</v>
      </c>
      <c r="G302" s="74">
        <v>38931</v>
      </c>
    </row>
    <row r="303" spans="1:7" ht="12" customHeight="1">
      <c r="A303" s="16" t="s">
        <v>20</v>
      </c>
      <c r="B303" s="16" t="s">
        <v>51</v>
      </c>
      <c r="C303" s="16">
        <v>8</v>
      </c>
      <c r="D303" s="16">
        <v>2</v>
      </c>
      <c r="E303" s="16">
        <v>2006</v>
      </c>
      <c r="F303" s="16">
        <v>85</v>
      </c>
      <c r="G303" s="74">
        <v>38931</v>
      </c>
    </row>
    <row r="304" spans="1:7" ht="12" customHeight="1">
      <c r="A304" s="16" t="s">
        <v>22</v>
      </c>
      <c r="B304" s="16" t="s">
        <v>120</v>
      </c>
      <c r="C304" s="16">
        <v>8</v>
      </c>
      <c r="D304" s="16">
        <v>2</v>
      </c>
      <c r="E304" s="16">
        <v>2006</v>
      </c>
      <c r="F304" s="16">
        <v>89</v>
      </c>
      <c r="G304" s="74">
        <v>38931</v>
      </c>
    </row>
    <row r="305" spans="1:7" ht="12" customHeight="1">
      <c r="A305" s="16" t="s">
        <v>22</v>
      </c>
      <c r="B305" s="16" t="s">
        <v>135</v>
      </c>
      <c r="C305" s="16">
        <v>8</v>
      </c>
      <c r="D305" s="16">
        <v>2</v>
      </c>
      <c r="E305" s="16">
        <v>2006</v>
      </c>
      <c r="F305" s="16">
        <v>111</v>
      </c>
      <c r="G305" s="74">
        <v>38931</v>
      </c>
    </row>
    <row r="306" spans="1:7" ht="12" customHeight="1">
      <c r="A306" s="16" t="s">
        <v>22</v>
      </c>
      <c r="B306" s="16" t="s">
        <v>131</v>
      </c>
      <c r="C306" s="16">
        <v>8</v>
      </c>
      <c r="D306" s="16">
        <v>2</v>
      </c>
      <c r="E306" s="16">
        <v>2006</v>
      </c>
      <c r="F306" s="16">
        <v>96</v>
      </c>
      <c r="G306" s="74">
        <v>38931</v>
      </c>
    </row>
    <row r="307" spans="1:7" ht="12" customHeight="1">
      <c r="A307" s="16" t="s">
        <v>19</v>
      </c>
      <c r="B307" s="75" t="s">
        <v>117</v>
      </c>
      <c r="C307" s="76">
        <v>8</v>
      </c>
      <c r="D307" s="76">
        <v>2</v>
      </c>
      <c r="E307" s="76">
        <v>2006</v>
      </c>
      <c r="F307" s="16">
        <v>86</v>
      </c>
      <c r="G307" s="74">
        <v>38931</v>
      </c>
    </row>
    <row r="308" spans="1:7" ht="12" customHeight="1">
      <c r="A308" s="16" t="s">
        <v>19</v>
      </c>
      <c r="B308" s="75" t="s">
        <v>100</v>
      </c>
      <c r="C308" s="76">
        <v>8</v>
      </c>
      <c r="D308" s="76">
        <v>2</v>
      </c>
      <c r="E308" s="76">
        <v>2006</v>
      </c>
      <c r="F308" s="16">
        <v>86</v>
      </c>
      <c r="G308" s="74">
        <v>38931</v>
      </c>
    </row>
    <row r="309" spans="1:7" ht="12" customHeight="1">
      <c r="A309" s="16" t="s">
        <v>19</v>
      </c>
      <c r="B309" s="75" t="s">
        <v>60</v>
      </c>
      <c r="C309" s="76">
        <v>8</v>
      </c>
      <c r="D309" s="76">
        <v>2</v>
      </c>
      <c r="E309" s="76">
        <v>2006</v>
      </c>
      <c r="F309" s="16">
        <v>90</v>
      </c>
      <c r="G309" s="74">
        <v>38931</v>
      </c>
    </row>
    <row r="310" spans="1:7" ht="12" customHeight="1">
      <c r="A310" s="16" t="s">
        <v>19</v>
      </c>
      <c r="B310" s="75" t="s">
        <v>47</v>
      </c>
      <c r="C310" s="76">
        <v>8</v>
      </c>
      <c r="D310" s="76">
        <v>2</v>
      </c>
      <c r="E310" s="76">
        <v>2006</v>
      </c>
      <c r="F310" s="16">
        <v>92</v>
      </c>
      <c r="G310" s="74">
        <v>38931</v>
      </c>
    </row>
    <row r="311" spans="1:7" ht="12" customHeight="1">
      <c r="A311" s="16" t="s">
        <v>19</v>
      </c>
      <c r="B311" s="75" t="s">
        <v>119</v>
      </c>
      <c r="C311" s="76">
        <v>8</v>
      </c>
      <c r="D311" s="76">
        <v>2</v>
      </c>
      <c r="E311" s="76">
        <v>2006</v>
      </c>
      <c r="F311" s="16">
        <v>88</v>
      </c>
      <c r="G311" s="74">
        <v>38931</v>
      </c>
    </row>
    <row r="312" spans="1:7" ht="12" customHeight="1">
      <c r="A312" s="16" t="s">
        <v>21</v>
      </c>
      <c r="B312" s="16" t="s">
        <v>129</v>
      </c>
      <c r="C312" s="16">
        <v>8</v>
      </c>
      <c r="D312" s="16">
        <v>3</v>
      </c>
      <c r="E312" s="16">
        <v>2006</v>
      </c>
      <c r="F312" s="16">
        <v>92</v>
      </c>
      <c r="G312" s="74">
        <v>38932</v>
      </c>
    </row>
    <row r="313" spans="1:7" ht="12" customHeight="1">
      <c r="A313" s="16" t="s">
        <v>21</v>
      </c>
      <c r="B313" s="16" t="s">
        <v>92</v>
      </c>
      <c r="C313" s="16">
        <v>8</v>
      </c>
      <c r="D313" s="16">
        <v>3</v>
      </c>
      <c r="E313" s="16">
        <v>2006</v>
      </c>
      <c r="F313" s="16">
        <v>95</v>
      </c>
      <c r="G313" s="74">
        <v>38932</v>
      </c>
    </row>
    <row r="314" spans="1:7" ht="12" customHeight="1">
      <c r="A314" s="16" t="s">
        <v>21</v>
      </c>
      <c r="B314" s="16" t="s">
        <v>95</v>
      </c>
      <c r="C314" s="16">
        <v>8</v>
      </c>
      <c r="D314" s="16">
        <v>3</v>
      </c>
      <c r="E314" s="16">
        <v>2006</v>
      </c>
      <c r="F314" s="16">
        <v>87</v>
      </c>
      <c r="G314" s="74">
        <v>38932</v>
      </c>
    </row>
    <row r="315" spans="1:7" ht="12" customHeight="1">
      <c r="A315" s="16" t="s">
        <v>20</v>
      </c>
      <c r="B315" s="16" t="s">
        <v>51</v>
      </c>
      <c r="C315" s="16">
        <v>8</v>
      </c>
      <c r="D315" s="16">
        <v>3</v>
      </c>
      <c r="E315" s="16">
        <v>2006</v>
      </c>
      <c r="F315" s="16">
        <v>88</v>
      </c>
      <c r="G315" s="74">
        <v>38932</v>
      </c>
    </row>
    <row r="316" spans="1:7" ht="12" customHeight="1">
      <c r="A316" s="16" t="s">
        <v>20</v>
      </c>
      <c r="B316" s="16" t="s">
        <v>52</v>
      </c>
      <c r="C316" s="16">
        <v>8</v>
      </c>
      <c r="D316" s="16">
        <v>3</v>
      </c>
      <c r="E316" s="16">
        <v>2006</v>
      </c>
      <c r="F316" s="16">
        <v>88</v>
      </c>
      <c r="G316" s="74">
        <v>38932</v>
      </c>
    </row>
    <row r="317" spans="1:7" ht="12" customHeight="1">
      <c r="A317" s="16" t="s">
        <v>20</v>
      </c>
      <c r="B317" s="16" t="s">
        <v>137</v>
      </c>
      <c r="C317" s="16">
        <v>8</v>
      </c>
      <c r="D317" s="16">
        <v>3</v>
      </c>
      <c r="E317" s="16">
        <v>2006</v>
      </c>
      <c r="F317" s="16">
        <v>89</v>
      </c>
      <c r="G317" s="74">
        <v>38932</v>
      </c>
    </row>
    <row r="318" spans="1:7" ht="12" customHeight="1">
      <c r="A318" s="16" t="s">
        <v>22</v>
      </c>
      <c r="B318" s="16" t="s">
        <v>135</v>
      </c>
      <c r="C318" s="16">
        <v>8</v>
      </c>
      <c r="D318" s="16">
        <v>3</v>
      </c>
      <c r="E318" s="16">
        <v>2006</v>
      </c>
      <c r="F318" s="16">
        <v>101</v>
      </c>
      <c r="G318" s="74">
        <v>38932</v>
      </c>
    </row>
    <row r="319" spans="1:7" ht="12" customHeight="1">
      <c r="A319" s="16" t="s">
        <v>19</v>
      </c>
      <c r="B319" s="75" t="s">
        <v>117</v>
      </c>
      <c r="C319" s="76">
        <v>8</v>
      </c>
      <c r="D319" s="76">
        <v>3</v>
      </c>
      <c r="E319" s="76">
        <v>2006</v>
      </c>
      <c r="F319" s="16">
        <v>87</v>
      </c>
      <c r="G319" s="74">
        <v>38932</v>
      </c>
    </row>
    <row r="320" spans="1:7" ht="12" customHeight="1">
      <c r="A320" s="16" t="s">
        <v>19</v>
      </c>
      <c r="B320" s="75" t="s">
        <v>47</v>
      </c>
      <c r="C320" s="76">
        <v>8</v>
      </c>
      <c r="D320" s="76">
        <v>3</v>
      </c>
      <c r="E320" s="76">
        <v>2006</v>
      </c>
      <c r="F320" s="16">
        <v>88</v>
      </c>
      <c r="G320" s="74">
        <v>38932</v>
      </c>
    </row>
    <row r="321" spans="1:10" ht="12" customHeight="1">
      <c r="A321" s="93" t="s">
        <v>19</v>
      </c>
      <c r="B321" s="95" t="s">
        <v>119</v>
      </c>
      <c r="C321" s="96">
        <v>8</v>
      </c>
      <c r="D321" s="96">
        <v>5</v>
      </c>
      <c r="E321" s="96">
        <v>2006</v>
      </c>
      <c r="F321" s="93">
        <v>86</v>
      </c>
      <c r="G321" s="94">
        <v>38934</v>
      </c>
      <c r="J321" t="s">
        <v>86</v>
      </c>
    </row>
    <row r="322" spans="1:10" ht="12" customHeight="1">
      <c r="A322" s="97" t="s">
        <v>17</v>
      </c>
      <c r="B322" s="98" t="s">
        <v>80</v>
      </c>
      <c r="C322" s="99">
        <v>8</v>
      </c>
      <c r="D322" s="99">
        <v>6</v>
      </c>
      <c r="E322" s="99">
        <v>2006</v>
      </c>
      <c r="F322" s="99">
        <v>88</v>
      </c>
      <c r="G322" s="94">
        <v>38935</v>
      </c>
      <c r="J322" t="s">
        <v>86</v>
      </c>
    </row>
    <row r="323" spans="1:7" ht="12" customHeight="1">
      <c r="A323" s="16" t="s">
        <v>21</v>
      </c>
      <c r="B323" s="16" t="s">
        <v>94</v>
      </c>
      <c r="C323" s="16">
        <v>8</v>
      </c>
      <c r="D323" s="16">
        <v>7</v>
      </c>
      <c r="E323" s="16">
        <v>2006</v>
      </c>
      <c r="F323" s="16">
        <v>89</v>
      </c>
      <c r="G323" s="74">
        <v>38936</v>
      </c>
    </row>
    <row r="324" spans="1:7" ht="12" customHeight="1">
      <c r="A324" s="16" t="s">
        <v>21</v>
      </c>
      <c r="B324" s="16" t="s">
        <v>96</v>
      </c>
      <c r="C324" s="16">
        <v>8</v>
      </c>
      <c r="D324" s="16">
        <v>7</v>
      </c>
      <c r="E324" s="16">
        <v>2006</v>
      </c>
      <c r="F324" s="16">
        <v>86</v>
      </c>
      <c r="G324" s="74">
        <v>38936</v>
      </c>
    </row>
    <row r="325" spans="1:7" ht="12" customHeight="1">
      <c r="A325" s="16" t="s">
        <v>22</v>
      </c>
      <c r="B325" s="16" t="s">
        <v>99</v>
      </c>
      <c r="C325" s="16">
        <v>8</v>
      </c>
      <c r="D325" s="16">
        <v>7</v>
      </c>
      <c r="E325" s="16">
        <v>2006</v>
      </c>
      <c r="F325" s="16">
        <v>86</v>
      </c>
      <c r="G325" s="74">
        <v>38936</v>
      </c>
    </row>
    <row r="326" spans="1:7" ht="12" customHeight="1">
      <c r="A326" s="82" t="s">
        <v>17</v>
      </c>
      <c r="B326" s="83" t="s">
        <v>54</v>
      </c>
      <c r="C326" s="84">
        <v>8</v>
      </c>
      <c r="D326" s="84">
        <v>7</v>
      </c>
      <c r="E326" s="84">
        <v>2006</v>
      </c>
      <c r="F326" s="84">
        <v>92</v>
      </c>
      <c r="G326" s="74">
        <v>38936</v>
      </c>
    </row>
    <row r="327" spans="1:7" ht="12" customHeight="1">
      <c r="A327" s="82" t="s">
        <v>17</v>
      </c>
      <c r="B327" s="83" t="s">
        <v>56</v>
      </c>
      <c r="C327" s="84">
        <v>8</v>
      </c>
      <c r="D327" s="84">
        <v>7</v>
      </c>
      <c r="E327" s="84">
        <v>2006</v>
      </c>
      <c r="F327" s="84">
        <v>89</v>
      </c>
      <c r="G327" s="74">
        <v>38936</v>
      </c>
    </row>
    <row r="328" spans="1:7" ht="12" customHeight="1">
      <c r="A328" s="82" t="s">
        <v>17</v>
      </c>
      <c r="B328" s="83" t="s">
        <v>45</v>
      </c>
      <c r="C328" s="84">
        <v>8</v>
      </c>
      <c r="D328" s="84">
        <v>7</v>
      </c>
      <c r="E328" s="84">
        <v>2006</v>
      </c>
      <c r="F328" s="84">
        <v>96</v>
      </c>
      <c r="G328" s="74">
        <v>38936</v>
      </c>
    </row>
    <row r="329" spans="1:7" ht="12" customHeight="1">
      <c r="A329" s="19" t="s">
        <v>71</v>
      </c>
      <c r="B329" s="19" t="s">
        <v>75</v>
      </c>
      <c r="C329" s="19">
        <v>8</v>
      </c>
      <c r="D329" s="19">
        <v>16</v>
      </c>
      <c r="E329" s="19">
        <v>2006</v>
      </c>
      <c r="F329" s="19">
        <v>85</v>
      </c>
      <c r="G329" s="100">
        <v>38945</v>
      </c>
    </row>
    <row r="330" spans="1:7" ht="12" customHeight="1">
      <c r="A330" s="21" t="s">
        <v>71</v>
      </c>
      <c r="B330" s="21" t="s">
        <v>78</v>
      </c>
      <c r="C330" s="21">
        <v>8</v>
      </c>
      <c r="D330" s="21">
        <v>17</v>
      </c>
      <c r="E330" s="21">
        <v>2006</v>
      </c>
      <c r="F330" s="21">
        <v>86</v>
      </c>
      <c r="G330" s="101">
        <v>38946</v>
      </c>
    </row>
    <row r="331" spans="1:7" ht="12" customHeight="1">
      <c r="A331" s="102" t="s">
        <v>17</v>
      </c>
      <c r="B331" s="103" t="s">
        <v>79</v>
      </c>
      <c r="C331" s="104">
        <v>8</v>
      </c>
      <c r="D331" s="104">
        <v>18</v>
      </c>
      <c r="E331" s="104">
        <v>2006</v>
      </c>
      <c r="F331" s="104">
        <v>86</v>
      </c>
      <c r="G331" s="101">
        <v>38947</v>
      </c>
    </row>
    <row r="332" spans="1:7" ht="12" customHeight="1">
      <c r="A332" s="102" t="s">
        <v>17</v>
      </c>
      <c r="B332" s="103" t="s">
        <v>138</v>
      </c>
      <c r="C332" s="104">
        <v>8</v>
      </c>
      <c r="D332" s="104">
        <v>18</v>
      </c>
      <c r="E332" s="104">
        <v>2006</v>
      </c>
      <c r="F332" s="104">
        <v>85</v>
      </c>
      <c r="G332" s="101">
        <v>38947</v>
      </c>
    </row>
    <row r="333" spans="1:7" ht="12" customHeight="1">
      <c r="A333" s="102" t="s">
        <v>17</v>
      </c>
      <c r="B333" s="103" t="s">
        <v>56</v>
      </c>
      <c r="C333" s="104">
        <v>8</v>
      </c>
      <c r="D333" s="104">
        <v>22</v>
      </c>
      <c r="E333" s="104">
        <v>2006</v>
      </c>
      <c r="F333" s="104">
        <v>87</v>
      </c>
      <c r="G333" s="101">
        <v>38951</v>
      </c>
    </row>
    <row r="334" spans="1:7" ht="12" customHeight="1">
      <c r="A334" s="102" t="s">
        <v>17</v>
      </c>
      <c r="B334" s="103" t="s">
        <v>57</v>
      </c>
      <c r="C334" s="104">
        <v>8</v>
      </c>
      <c r="D334" s="104">
        <v>22</v>
      </c>
      <c r="E334" s="104">
        <v>2006</v>
      </c>
      <c r="F334" s="104">
        <v>88</v>
      </c>
      <c r="G334" s="101">
        <v>38951</v>
      </c>
    </row>
    <row r="335" spans="1:7" ht="12" customHeight="1">
      <c r="A335" s="21" t="s">
        <v>16</v>
      </c>
      <c r="B335" s="21" t="s">
        <v>43</v>
      </c>
      <c r="C335" s="21">
        <v>8</v>
      </c>
      <c r="D335" s="21">
        <v>23</v>
      </c>
      <c r="E335" s="21">
        <v>2006</v>
      </c>
      <c r="F335" s="21">
        <v>90</v>
      </c>
      <c r="G335" s="101">
        <v>38952</v>
      </c>
    </row>
    <row r="336" spans="1:7" ht="12" customHeight="1">
      <c r="A336" s="21" t="s">
        <v>16</v>
      </c>
      <c r="B336" s="21" t="s">
        <v>44</v>
      </c>
      <c r="C336" s="21">
        <v>8</v>
      </c>
      <c r="D336" s="21">
        <v>23</v>
      </c>
      <c r="E336" s="21">
        <v>2006</v>
      </c>
      <c r="F336" s="21">
        <v>85</v>
      </c>
      <c r="G336" s="101">
        <v>38952</v>
      </c>
    </row>
    <row r="337" spans="1:7" ht="12" customHeight="1">
      <c r="A337" s="21" t="s">
        <v>20</v>
      </c>
      <c r="B337" s="21" t="s">
        <v>52</v>
      </c>
      <c r="C337" s="21">
        <v>8</v>
      </c>
      <c r="D337" s="21">
        <v>23</v>
      </c>
      <c r="E337" s="21">
        <v>2006</v>
      </c>
      <c r="F337" s="21">
        <v>87</v>
      </c>
      <c r="G337" s="101">
        <v>38952</v>
      </c>
    </row>
    <row r="338" spans="1:7" ht="12" customHeight="1">
      <c r="A338" s="102" t="s">
        <v>17</v>
      </c>
      <c r="B338" s="103" t="s">
        <v>136</v>
      </c>
      <c r="C338" s="104">
        <v>8</v>
      </c>
      <c r="D338" s="104">
        <v>23</v>
      </c>
      <c r="E338" s="104">
        <v>2006</v>
      </c>
      <c r="F338" s="104">
        <v>90</v>
      </c>
      <c r="G338" s="101">
        <v>38952</v>
      </c>
    </row>
    <row r="339" spans="1:7" ht="12" customHeight="1">
      <c r="A339" s="102" t="s">
        <v>17</v>
      </c>
      <c r="B339" s="103" t="s">
        <v>55</v>
      </c>
      <c r="C339" s="104">
        <v>8</v>
      </c>
      <c r="D339" s="104">
        <v>23</v>
      </c>
      <c r="E339" s="104">
        <v>2006</v>
      </c>
      <c r="F339" s="104">
        <v>90</v>
      </c>
      <c r="G339" s="101">
        <v>38952</v>
      </c>
    </row>
    <row r="340" spans="1:7" ht="12" customHeight="1">
      <c r="A340" s="102" t="s">
        <v>17</v>
      </c>
      <c r="B340" s="103" t="s">
        <v>121</v>
      </c>
      <c r="C340" s="104">
        <v>8</v>
      </c>
      <c r="D340" s="104">
        <v>23</v>
      </c>
      <c r="E340" s="104">
        <v>2006</v>
      </c>
      <c r="F340" s="104">
        <v>89</v>
      </c>
      <c r="G340" s="101">
        <v>38952</v>
      </c>
    </row>
    <row r="341" spans="1:7" ht="12" customHeight="1">
      <c r="A341" s="21" t="s">
        <v>71</v>
      </c>
      <c r="B341" s="21" t="s">
        <v>75</v>
      </c>
      <c r="C341" s="21">
        <v>8</v>
      </c>
      <c r="D341" s="21">
        <v>23</v>
      </c>
      <c r="E341" s="21">
        <v>2006</v>
      </c>
      <c r="F341" s="21">
        <v>87</v>
      </c>
      <c r="G341" s="101">
        <v>38952</v>
      </c>
    </row>
    <row r="342" spans="1:7" ht="12" customHeight="1">
      <c r="A342" s="21" t="s">
        <v>71</v>
      </c>
      <c r="B342" s="21" t="s">
        <v>77</v>
      </c>
      <c r="C342" s="21">
        <v>8</v>
      </c>
      <c r="D342" s="21">
        <v>23</v>
      </c>
      <c r="E342" s="21">
        <v>2006</v>
      </c>
      <c r="F342" s="21">
        <v>87</v>
      </c>
      <c r="G342" s="101">
        <v>38952</v>
      </c>
    </row>
    <row r="343" spans="1:7" ht="12" customHeight="1">
      <c r="A343" s="86" t="s">
        <v>16</v>
      </c>
      <c r="B343" s="86" t="s">
        <v>44</v>
      </c>
      <c r="C343" s="86">
        <v>8</v>
      </c>
      <c r="D343" s="86">
        <v>24</v>
      </c>
      <c r="E343" s="86">
        <v>2006</v>
      </c>
      <c r="F343" s="86">
        <v>86</v>
      </c>
      <c r="G343" s="87">
        <v>38953</v>
      </c>
    </row>
    <row r="344" spans="1:7" ht="12" customHeight="1">
      <c r="A344" s="88" t="s">
        <v>17</v>
      </c>
      <c r="B344" s="89" t="s">
        <v>136</v>
      </c>
      <c r="C344" s="90">
        <v>8</v>
      </c>
      <c r="D344" s="90">
        <v>24</v>
      </c>
      <c r="E344" s="90">
        <v>2006</v>
      </c>
      <c r="F344" s="90">
        <v>87</v>
      </c>
      <c r="G344" s="87">
        <v>38953</v>
      </c>
    </row>
    <row r="345" spans="1:7" ht="12" customHeight="1">
      <c r="A345" s="88" t="s">
        <v>17</v>
      </c>
      <c r="B345" s="89" t="s">
        <v>55</v>
      </c>
      <c r="C345" s="90">
        <v>8</v>
      </c>
      <c r="D345" s="90">
        <v>24</v>
      </c>
      <c r="E345" s="90">
        <v>2006</v>
      </c>
      <c r="F345" s="90">
        <v>86</v>
      </c>
      <c r="G345" s="87">
        <v>38953</v>
      </c>
    </row>
    <row r="346" spans="1:7" ht="12" customHeight="1">
      <c r="A346" s="88" t="s">
        <v>17</v>
      </c>
      <c r="B346" s="89" t="s">
        <v>57</v>
      </c>
      <c r="C346" s="90">
        <v>8</v>
      </c>
      <c r="D346" s="90">
        <v>24</v>
      </c>
      <c r="E346" s="90">
        <v>2006</v>
      </c>
      <c r="F346" s="90">
        <v>85</v>
      </c>
      <c r="G346" s="87">
        <v>38953</v>
      </c>
    </row>
    <row r="347" spans="1:7" ht="12" customHeight="1">
      <c r="A347" s="88" t="s">
        <v>17</v>
      </c>
      <c r="B347" s="89" t="s">
        <v>121</v>
      </c>
      <c r="C347" s="90">
        <v>8</v>
      </c>
      <c r="D347" s="90">
        <v>24</v>
      </c>
      <c r="E347" s="90">
        <v>2006</v>
      </c>
      <c r="F347" s="90">
        <v>85</v>
      </c>
      <c r="G347" s="87">
        <v>38953</v>
      </c>
    </row>
    <row r="348" spans="1:7" ht="12" customHeight="1">
      <c r="A348" s="86" t="s">
        <v>16</v>
      </c>
      <c r="B348" s="86" t="s">
        <v>44</v>
      </c>
      <c r="C348" s="86">
        <v>8</v>
      </c>
      <c r="D348" s="86">
        <v>25</v>
      </c>
      <c r="E348" s="86">
        <v>2006</v>
      </c>
      <c r="F348" s="86">
        <v>87</v>
      </c>
      <c r="G348" s="87">
        <v>38954</v>
      </c>
    </row>
    <row r="349" spans="1:7" ht="12" customHeight="1">
      <c r="A349" s="88" t="s">
        <v>17</v>
      </c>
      <c r="B349" s="89" t="s">
        <v>56</v>
      </c>
      <c r="C349" s="90">
        <v>8</v>
      </c>
      <c r="D349" s="90">
        <v>25</v>
      </c>
      <c r="E349" s="90">
        <v>2006</v>
      </c>
      <c r="F349" s="90">
        <v>85</v>
      </c>
      <c r="G349" s="87">
        <v>38954</v>
      </c>
    </row>
    <row r="350" spans="1:7" ht="12" customHeight="1">
      <c r="A350" s="88" t="s">
        <v>17</v>
      </c>
      <c r="B350" s="89" t="s">
        <v>57</v>
      </c>
      <c r="C350" s="90">
        <v>8</v>
      </c>
      <c r="D350" s="90">
        <v>25</v>
      </c>
      <c r="E350" s="90">
        <v>2006</v>
      </c>
      <c r="F350" s="90">
        <v>98</v>
      </c>
      <c r="G350" s="87">
        <v>38954</v>
      </c>
    </row>
    <row r="351" spans="1:7" ht="12" customHeight="1">
      <c r="A351" s="88" t="s">
        <v>17</v>
      </c>
      <c r="B351" s="89" t="s">
        <v>79</v>
      </c>
      <c r="C351" s="90">
        <v>8</v>
      </c>
      <c r="D351" s="90">
        <v>25</v>
      </c>
      <c r="E351" s="90">
        <v>2006</v>
      </c>
      <c r="F351" s="90">
        <v>85</v>
      </c>
      <c r="G351" s="87">
        <v>38954</v>
      </c>
    </row>
    <row r="352" spans="1:7" ht="12" customHeight="1">
      <c r="A352" s="88" t="s">
        <v>17</v>
      </c>
      <c r="B352" s="89" t="s">
        <v>139</v>
      </c>
      <c r="C352" s="90">
        <v>8</v>
      </c>
      <c r="D352" s="90">
        <v>25</v>
      </c>
      <c r="E352" s="90">
        <v>2006</v>
      </c>
      <c r="F352" s="90">
        <v>85</v>
      </c>
      <c r="G352" s="87">
        <v>38954</v>
      </c>
    </row>
    <row r="353" spans="1:7" ht="12" customHeight="1">
      <c r="A353" s="88" t="s">
        <v>17</v>
      </c>
      <c r="B353" s="89" t="s">
        <v>46</v>
      </c>
      <c r="C353" s="90">
        <v>8</v>
      </c>
      <c r="D353" s="90">
        <v>25</v>
      </c>
      <c r="E353" s="90">
        <v>2006</v>
      </c>
      <c r="F353" s="90">
        <v>85</v>
      </c>
      <c r="G353" s="87">
        <v>38954</v>
      </c>
    </row>
    <row r="354" spans="1:7" ht="12" customHeight="1">
      <c r="A354" s="88" t="s">
        <v>17</v>
      </c>
      <c r="B354" s="89" t="s">
        <v>59</v>
      </c>
      <c r="C354" s="90">
        <v>8</v>
      </c>
      <c r="D354" s="90">
        <v>25</v>
      </c>
      <c r="E354" s="90">
        <v>2006</v>
      </c>
      <c r="F354" s="90">
        <v>95</v>
      </c>
      <c r="G354" s="87">
        <v>38954</v>
      </c>
    </row>
    <row r="355" spans="1:7" ht="12" customHeight="1">
      <c r="A355" s="86" t="s">
        <v>71</v>
      </c>
      <c r="B355" s="86" t="s">
        <v>73</v>
      </c>
      <c r="C355" s="86">
        <v>8</v>
      </c>
      <c r="D355" s="86">
        <v>25</v>
      </c>
      <c r="E355" s="86">
        <v>2006</v>
      </c>
      <c r="F355" s="86">
        <v>85</v>
      </c>
      <c r="G355" s="87">
        <v>38954</v>
      </c>
    </row>
    <row r="356" spans="1:7" ht="12" customHeight="1">
      <c r="A356" s="86" t="s">
        <v>71</v>
      </c>
      <c r="B356" s="86" t="s">
        <v>75</v>
      </c>
      <c r="C356" s="86">
        <v>8</v>
      </c>
      <c r="D356" s="86">
        <v>25</v>
      </c>
      <c r="E356" s="86">
        <v>2006</v>
      </c>
      <c r="F356" s="86">
        <v>86</v>
      </c>
      <c r="G356" s="87">
        <v>38954</v>
      </c>
    </row>
    <row r="357" spans="1:7" ht="12" customHeight="1">
      <c r="A357" s="86" t="s">
        <v>71</v>
      </c>
      <c r="B357" s="86" t="s">
        <v>77</v>
      </c>
      <c r="C357" s="86">
        <v>8</v>
      </c>
      <c r="D357" s="86">
        <v>25</v>
      </c>
      <c r="E357" s="86">
        <v>2006</v>
      </c>
      <c r="F357" s="86">
        <v>88</v>
      </c>
      <c r="G357" s="87">
        <v>38954</v>
      </c>
    </row>
    <row r="358" spans="1:10" ht="12" customHeight="1">
      <c r="A358" s="86" t="s">
        <v>71</v>
      </c>
      <c r="B358" s="86" t="s">
        <v>78</v>
      </c>
      <c r="C358" s="86">
        <v>8</v>
      </c>
      <c r="D358" s="86">
        <v>26</v>
      </c>
      <c r="E358" s="86">
        <v>2006</v>
      </c>
      <c r="F358" s="86">
        <v>90</v>
      </c>
      <c r="G358" s="87">
        <v>38955</v>
      </c>
      <c r="J358" t="s">
        <v>86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NJDEP</dc:creator>
  <cp:keywords/>
  <dc:description/>
  <cp:lastModifiedBy>Tonalee Key</cp:lastModifiedBy>
  <cp:lastPrinted>2007-06-19T17:07:06Z</cp:lastPrinted>
  <dcterms:created xsi:type="dcterms:W3CDTF">2007-03-16T14:45:23Z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